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nsv-03\fs\部署\04企画財政課\20係\02財政係\②高江洲\05財政状況資料集\H29(H28決算)\02：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U88" i="11" l="1"/>
  <c r="AP88" i="11"/>
  <c r="AF88" i="11"/>
  <c r="CR102" i="11"/>
  <c r="AU63" i="11"/>
  <c r="AP63" i="11"/>
  <c r="AP23" i="11" l="1"/>
  <c r="AA23" i="11"/>
  <c r="V23" i="11"/>
  <c r="Q23" i="1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U36" i="9"/>
  <c r="E36" i="9"/>
  <c r="C36" i="9"/>
  <c r="DG35" i="9"/>
  <c r="CQ35" i="9"/>
  <c r="CO35" i="9"/>
  <c r="BY35" i="9"/>
  <c r="BW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<sst xmlns="http://schemas.openxmlformats.org/spreadsheetml/2006/main" count="1048" uniqueCount="549">
  <si>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</si>
  <si>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</si>
  <si>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</si>
  <si>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</si>
  <si>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</si>
  <si>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</si>
  <si>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</si>
  <si>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</si>
  <si>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</si>
  <si>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</si>
  <si>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</si>
  <si>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</si>
  <si>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</si>
  <si>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</si>
  <si>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</si>
  <si>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</si>
  <si>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</si>
  <si>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</si>
  <si>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</si>
  <si>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</si>
  <si>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</si>
  <si>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</si>
  <si>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</si>
  <si>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</si>
  <si>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</si>
  <si>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</si>
  <si>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</si>
  <si>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</si>
  <si>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</si>
  <si>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</si>
  <si>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</si>
  <si>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</si>
  <si>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</si>
  <si>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</si>
  <si>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</si>
  <si>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</si>
  <si>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</si>
  <si>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</si>
  <si>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</si>
  <si>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</si>
  <si>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</si>
  <si>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</si>
  <si>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</si>
  <si>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</si>
  <si>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</si>
  <si>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</si>
  <si>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</si>
  <si>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</si>
  <si>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</si>
  <si>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</si>
  <si>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</si>
  <si>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</si>
  <si>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</si>
  <si>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</si>
  <si>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</si>
  <si>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</si>
  <si>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</si>
  <si>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</si>
  <si>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</si>
  <si>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</si>
  <si>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</si>
  <si>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</si>
  <si>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</si>
  <si>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</si>
  <si>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</si>
  <si>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</si>
  <si>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</si>
  <si>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</si>
  <si>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</si>
  <si>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</si>
  <si>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</si>
  <si>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</si>
  <si>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</si>
  <si>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</si>
  <si>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</si>
  <si>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</si>
  <si>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</si>
  <si>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</si>
  <si>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</si>
  <si>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</si>
  <si>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</si>
  <si>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</si>
  <si>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</si>
  <si>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</si>
  <si>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</si>
  <si>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</si>
  <si>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</si>
  <si>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</si>
  <si>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</si>
  <si>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</si>
  <si>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</si>
  <si>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</si>
  <si>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</si>
  <si>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</si>
  <si>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</si>
  <si>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</si>
  <si>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</si>
  <si>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</si>
  <si>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</si>
  <si>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</si>
  <si>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</si>
  <si>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</si>
  <si>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</si>
  <si>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</si>
  <si>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</si>
  <si>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</si>
  <si>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</si>
  <si>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</si>
  <si>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</si>
  <si>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</si>
  <si>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</si>
  <si>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</si>
  <si>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</si>
  <si>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</si>
  <si>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</si>
  <si>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</si>
  <si>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</si>
  <si>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</si>
  <si>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</si>
  <si>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</si>
  <si>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</si>
  <si>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</si>
  <si>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</si>
  <si>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</si>
  <si>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</si>
  <si>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</si>
  <si>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</si>
  <si>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</si>
  <si>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</si>
  <si>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</si>
  <si>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</si>
  <si>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</si>
  <si>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</si>
  <si>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</si>
  <si>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</si>
  <si>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</si>
  <si>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</si>
  <si>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</si>
  <si>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</si>
  <si>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</si>
  <si>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</si>
  <si>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</si>
  <si>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</si>
  <si>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</si>
  <si>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</si>
  <si>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</si>
  <si>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</si>
  <si>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</si>
  <si>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</si>
  <si>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</si>
  <si>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</si>
  <si>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</si>
  <si>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</si>
  <si>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</si>
  <si>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</si>
  <si>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</si>
  <si>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</si>
  <si>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</si>
  <si>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</si>
  <si>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</si>
  <si>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</si>
  <si>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</si>
  <si>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</si>
  <si>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</si>
  <si>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</si>
  <si>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</si>
  <si>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</si>
  <si>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</si>
  <si>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</si>
  <si>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</si>
  <si>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</si>
  <si>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</si>
  <si>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</si>
  <si>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</si>
  <si>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</si>
  <si>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</si>
  <si>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</si>
  <si>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</si>
  <si>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</si>
  <si>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</si>
  <si>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</si>
  <si>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</si>
  <si>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</si>
  <si>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</si>
  <si>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</si>
  <si>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</si>
  <si>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</si>
  <si>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</si>
  <si>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</si>
  <si>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</si>
  <si>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</si>
  <si>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</si>
  <si>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</si>
  <si>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</si>
  <si>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</si>
  <si>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</si>
  <si>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沖縄県北谷町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</si>
  <si>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</si>
  <si>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</si>
  <si>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</si>
  <si>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</si>
  <si>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</si>
  <si>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</si>
  <si>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</si>
  <si>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</si>
  <si>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</si>
  <si>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</si>
  <si>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</si>
  <si>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</si>
  <si>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</si>
  <si>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</si>
  <si>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</si>
  <si>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</si>
  <si>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</si>
  <si>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</si>
  <si>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</si>
  <si>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</si>
  <si>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</si>
  <si>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</si>
  <si>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</si>
  <si>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</si>
  <si>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</si>
  <si>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</si>
  <si>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</si>
  <si>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</si>
  <si>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</si>
  <si>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</si>
  <si>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</si>
  <si>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</si>
  <si>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</si>
  <si>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</si>
  <si>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</si>
  <si>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</si>
  <si>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</si>
  <si>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</si>
  <si>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</si>
  <si>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</si>
  <si>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</si>
  <si>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</si>
  <si>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</si>
  <si>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</si>
  <si>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</si>
  <si>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</si>
  <si>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</si>
  <si>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</si>
  <si>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</si>
  <si>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</si>
  <si>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</si>
  <si>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</si>
  <si>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</si>
  <si>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</si>
  <si>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</si>
  <si>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</si>
  <si>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</si>
  <si>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</si>
  <si>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</si>
  <si>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</si>
  <si>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</si>
  <si>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</si>
  <si>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</si>
  <si>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</si>
  <si>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</si>
  <si>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</si>
  <si>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</si>
  <si>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</si>
  <si>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</si>
  <si>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</si>
  <si>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</si>
  <si>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</si>
  <si>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</si>
  <si>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</si>
  <si>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</si>
  <si>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</si>
  <si>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</si>
  <si>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</si>
  <si>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</si>
  <si>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</si>
  <si>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</si>
  <si>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</si>
  <si>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</si>
  <si>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</si>
  <si>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</si>
  <si>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</si>
  <si>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</si>
  <si>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</si>
  <si>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</si>
  <si>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</si>
  <si>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</si>
  <si>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</si>
  <si>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</si>
  <si>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</si>
  <si>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</si>
  <si>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</si>
  <si>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</si>
  <si>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</si>
  <si>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</si>
  <si>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</si>
  <si>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</si>
  <si>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</si>
  <si>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</si>
  <si>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</si>
  <si>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</si>
  <si>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</si>
  <si>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</si>
  <si>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</si>
  <si>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</si>
  <si>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</si>
  <si>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</si>
  <si>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</si>
  <si>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</si>
  <si>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</si>
  <si>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</si>
  <si>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</si>
  <si>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</si>
  <si>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</si>
  <si>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</si>
  <si>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</si>
  <si>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</si>
  <si>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</si>
  <si>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</si>
  <si>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</si>
  <si>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</si>
  <si>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</si>
  <si>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</si>
  <si>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</si>
  <si>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</si>
  <si>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</si>
  <si>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</si>
  <si>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</si>
  <si>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</si>
  <si>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</si>
  <si>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</si>
  <si>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</si>
  <si>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</si>
  <si>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</si>
  <si>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</si>
  <si>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</si>
  <si>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</si>
  <si>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</si>
  <si>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</si>
  <si>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</si>
  <si>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</si>
  <si>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</si>
  <si>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</si>
  <si>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</si>
  <si>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沖縄県北谷町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</si>
  <si>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</si>
  <si>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</si>
  <si>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</si>
  <si>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</si>
  <si>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</si>
  <si>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</si>
  <si>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</si>
  <si>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</si>
  <si>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</si>
  <si>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</si>
  <si>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</si>
  <si>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</si>
  <si>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</si>
  <si>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</si>
  <si>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</si>
  <si>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</si>
  <si>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</si>
  <si>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</si>
  <si>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</si>
  <si>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</si>
  <si>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</si>
  <si>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</si>
  <si>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</si>
  <si>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</si>
  <si>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</si>
  <si>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</si>
  <si>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</si>
  <si>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</si>
  <si>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</si>
  <si>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</si>
  <si>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</si>
  <si>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</si>
  <si>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</si>
  <si>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</si>
  <si>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</si>
  <si>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</si>
  <si>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</si>
  <si>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</si>
  <si>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</si>
  <si>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</si>
  <si>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</si>
  <si>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</si>
  <si>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</si>
  <si>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</si>
  <si>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</si>
  <si>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</si>
  <si>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</si>
  <si>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</si>
  <si>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</si>
  <si>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</si>
  <si>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</si>
  <si>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</si>
  <si>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</si>
  <si>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</si>
  <si>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</si>
  <si>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</si>
  <si>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</si>
  <si>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</si>
  <si>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</si>
  <si>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</si>
  <si>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</si>
  <si>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</si>
  <si>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</si>
  <si>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</si>
  <si>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</si>
  <si>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</si>
  <si>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</si>
  <si>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</si>
  <si>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</si>
  <si>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</si>
  <si>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</si>
  <si>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</si>
  <si>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</si>
  <si>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</si>
  <si>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</si>
  <si>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</si>
  <si>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</si>
  <si>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</si>
  <si>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</si>
  <si>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</si>
  <si>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</si>
  <si>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</si>
  <si>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</si>
  <si>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</si>
  <si>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</si>
  <si>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</si>
  <si>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</si>
  <si>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</si>
  <si>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</si>
  <si>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</si>
  <si>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</si>
  <si>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</si>
  <si>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</si>
  <si>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</si>
  <si>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</si>
  <si>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</si>
  <si>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</si>
  <si>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</si>
  <si>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</si>
  <si>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</si>
  <si>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</si>
  <si>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</si>
  <si>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</si>
  <si>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</si>
  <si>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</si>
  <si>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</si>
  <si>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</si>
  <si>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</si>
  <si>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</si>
  <si>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</si>
  <si>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</si>
  <si>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</si>
  <si>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</si>
  <si>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</si>
  <si>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</si>
  <si>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</si>
  <si>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</si>
  <si>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</si>
  <si>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</si>
  <si>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</si>
  <si>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</si>
  <si>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</si>
  <si>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</si>
  <si>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</si>
  <si>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</si>
  <si>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</si>
  <si>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</si>
  <si>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</si>
  <si>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</si>
  <si>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</si>
  <si>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</si>
  <si>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</si>
  <si>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</si>
  <si>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</si>
  <si>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</si>
  <si>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</si>
  <si>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</si>
  <si>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</si>
  <si>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</si>
  <si>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</si>
  <si>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</si>
  <si>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</si>
  <si>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</si>
  <si>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</si>
  <si>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</si>
  <si>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</si>
  <si>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</si>
  <si>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</si>
  <si>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</si>
  <si>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</si>
  <si>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</si>
  <si>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</si>
  <si>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</si>
  <si>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</si>
  <si>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</si>
  <si>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</si>
  <si>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</si>
  <si>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</si>
  <si>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</si>
  <si>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</si>
  <si>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</si>
  <si>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</si>
  <si>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</si>
  <si>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</si>
  <si>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</si>
  <si>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</si>
  <si>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</si>
  <si>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</si>
  <si>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</si>
  <si>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</si>
  <si>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</si>
  <si>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</si>
  <si>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</si>
  <si>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</si>
  <si>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6.59</t>
  </si>
  <si>
    <t>水道事業会計</t>
  </si>
  <si>
    <t>国民健康保険特別会計</t>
  </si>
  <si>
    <t>一般会計</t>
  </si>
  <si>
    <t>公共下水道事業特別会計</t>
  </si>
  <si>
    <t>後期高齢者医療特別会計</t>
  </si>
  <si>
    <t>その他会計（赤字）</t>
  </si>
  <si>
    <t>その他会計（黒字）</t>
  </si>
  <si>
    <t>一般財団法人　北谷地域振興センター</t>
    <rPh sb="0" eb="2">
      <t>イッパン</t>
    </rPh>
    <rPh sb="2" eb="4">
      <t>ザイダン</t>
    </rPh>
    <rPh sb="4" eb="6">
      <t>ホウジン</t>
    </rPh>
    <rPh sb="7" eb="9">
      <t>チャタン</t>
    </rPh>
    <rPh sb="9" eb="11">
      <t>チイキ</t>
    </rPh>
    <rPh sb="11" eb="13">
      <t>シンコウ</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</si>
  <si>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</si>
  <si>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</si>
  <si>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</si>
  <si>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</si>
  <si>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</si>
  <si>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</si>
  <si>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</si>
  <si>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rPh sb="14" eb="15">
      <t>イッケイ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</si>
  <si>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</si>
  <si>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</si>
  <si>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</si>
  <si>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宅地造成事業（その他造成）</t>
    <rPh sb="0" eb="2">
      <t>タクチ</t>
    </rPh>
    <rPh sb="2" eb="4">
      <t>ゾウセイ</t>
    </rPh>
    <rPh sb="4" eb="6">
      <t>ジギョウ</t>
    </rPh>
    <rPh sb="9" eb="10">
      <t>タ</t>
    </rPh>
    <rPh sb="10" eb="12">
      <t>ゾウセイ</t>
    </rPh>
    <phoneticPr fontId="2"/>
  </si>
  <si>
    <t>-</t>
    <phoneticPr fontId="2"/>
  </si>
  <si>
    <t>-</t>
    <phoneticPr fontId="2"/>
  </si>
  <si>
    <t>法非適（宅造）</t>
    <rPh sb="0" eb="1">
      <t>ホウ</t>
    </rPh>
    <rPh sb="1" eb="2">
      <t>ヒ</t>
    </rPh>
    <rPh sb="2" eb="3">
      <t>テキ</t>
    </rPh>
    <rPh sb="4" eb="6">
      <t>タクゾウ</t>
    </rPh>
    <rPh sb="5" eb="6">
      <t>ヅクリ</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</si>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</sst>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2C31-4DDB-B189-390A1775EB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98186</c:v>
                </c:pt>
                <c:pt idx="1">
                  <c:v>137054</c:v>
                </c:pt>
                <c:pt idx="2">
                  <c:v>90050</c:v>
                </c:pt>
                <c:pt idx="3">
                  <c:v>96188</c:v>
                </c:pt>
                <c:pt idx="4">
                  <c:v>131944</c:v>
                </c:pt>
              </c:numCache>
            </c:numRef>
          </c:val>
          <c:smooth val="0"/>
          <c:extLst>
            <c:ext xmlns:c16="http://schemas.microsoft.com/office/drawing/2014/chart" uri="{C3380CC4-5D6E-409C-BE32-E72D297353CC}">
              <c16:uniqueId val="{00000001-2C31-4DDB-B189-390A1775EB3E}"/>
            </c:ext>
          </c:extLst>
        </c:ser>
        <c:dLbls>
          <c:showLegendKey val="0"/>
          <c:showVal val="0"/>
          <c:showCatName val="0"/>
          <c:showSerName val="0"/>
          <c:showPercent val="0"/>
          <c:showBubbleSize val="0"/>
        </c:dLbls>
        <c:marker val="1"/>
        <c:smooth val="0"/>
        <c:axId val="171680512"/>
        <c:axId val="171697664"/>
      </c:lineChart>
      <c:catAx>
        <c:axId val="17168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697664"/>
        <c:crosses val="autoZero"/>
        <c:auto val="1"/>
        <c:lblAlgn val="ctr"/>
        <c:lblOffset val="100"/>
        <c:tickLblSkip val="1"/>
        <c:tickMarkSkip val="1"/>
        <c:noMultiLvlLbl val="0"/>
      </c:catAx>
      <c:valAx>
        <c:axId val="1716976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68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9.17</c:v>
                </c:pt>
                <c:pt idx="2">
                  <c:v>5.41</c:v>
                </c:pt>
                <c:pt idx="3">
                  <c:v>6.13</c:v>
                </c:pt>
                <c:pt idx="4">
                  <c:v>2.84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30.73</c:v>
                </c:pt>
                <c:pt idx="1">
                  <c:v>32.69</c:v>
                </c:pt>
                <c:pt idx="2">
                  <c:v>36.5</c:v>
                </c:pt>
                <c:pt idx="3">
                  <c:v>37.32</c:v>
                </c:pt>
                <c:pt idx="4">
                  <c:v>33.53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017216"/>
        <c:axId val="9105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3.32</c:v>
                </c:pt>
                <c:pt idx="1">
                  <c:v>6.42</c:v>
                </c:pt>
                <c:pt idx="2">
                  <c:v>0.25</c:v>
                </c:pt>
                <c:pt idx="3">
                  <c:v>3.12</c:v>
                </c:pt>
                <c:pt idx="4">
                  <c:v>-6.59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017216"/>
        <c:axId val="91055232"/>
      </c:lineChart>
      <c:catAx>
        <c:axId val="910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55232"/>
        <c:crosses val="autoZero"/>
        <c:auto val="1"/>
        <c:lblAlgn val="ctr"/>
        <c:lblOffset val="100"/>
        <c:tickLblSkip val="1"/>
        <c:tickMarkSkip val="1"/>
        <c:noMultiLvlLbl val="0"/>
      </c:catAx>
      <c:valAx>
        <c:axId val="9105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0.05</c:v>
                </c:pt>
                <c:pt idx="6">
                  <c:v>#N/A</c:v>
                </c:pt>
                <c:pt idx="7">
                  <c:v>0.12</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0.64</c:v>
                </c:pt>
                <c:pt idx="4">
                  <c:v>#N/A</c:v>
                </c:pt>
                <c:pt idx="5">
                  <c:v>0.4</c:v>
                </c:pt>
                <c:pt idx="6">
                  <c:v>#N/A</c:v>
                </c:pt>
                <c:pt idx="7">
                  <c:v>0.46</c:v>
                </c:pt>
                <c:pt idx="8">
                  <c:v>#N/A</c:v>
                </c:pt>
                <c:pt idx="9">
                  <c:v>2.75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5.87</c:v>
                </c:pt>
                <c:pt idx="2">
                  <c:v>#N/A</c:v>
                </c:pt>
                <c:pt idx="3">
                  <c:v>9.4600000000000009</c:v>
                </c:pt>
                <c:pt idx="4">
                  <c:v>#N/A</c:v>
                </c:pt>
                <c:pt idx="5">
                  <c:v>6.02</c:v>
                </c:pt>
                <c:pt idx="6">
                  <c:v>#N/A</c:v>
                </c:pt>
                <c:pt idx="7">
                  <c:v>6.88</c:v>
                </c:pt>
                <c:pt idx="8">
                  <c:v>#N/A</c:v>
                </c:pt>
                <c:pt idx="9">
                  <c:v>2.89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2.09</c:v>
                </c:pt>
                <c:pt idx="2">
                  <c:v>#N/A</c:v>
                </c:pt>
                <c:pt idx="3">
                  <c:v>2.08</c:v>
                </c:pt>
                <c:pt idx="4">
                  <c:v>#N/A</c:v>
                </c:pt>
                <c:pt idx="5">
                  <c:v>2.4700000000000002</c:v>
                </c:pt>
                <c:pt idx="6">
                  <c:v>#N/A</c:v>
                </c:pt>
                <c:pt idx="7">
                  <c:v>1.96</c:v>
                </c:pt>
                <c:pt idx="8">
                  <c:v>#N/A</c:v>
                </c:pt>
                <c:pt idx="9">
                  <c:v>5.22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30.18</c:v>
                </c:pt>
                <c:pt idx="2">
                  <c:v>#N/A</c:v>
                </c:pt>
                <c:pt idx="3">
                  <c:v>29.37</c:v>
                </c:pt>
                <c:pt idx="4">
                  <c:v>#N/A</c:v>
                </c:pt>
                <c:pt idx="5">
                  <c:v>31.76</c:v>
                </c:pt>
                <c:pt idx="6">
                  <c:v>#N/A</c:v>
                </c:pt>
                <c:pt idx="7">
                  <c:v>33.29</c:v>
                </c:pt>
                <c:pt idx="8">
                  <c:v>#N/A</c:v>
                </c:pt>
                <c:pt idx="9">
                  <c:v>34.979999999999997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912512"/>
        <c:axId val="165249024"/>
      </c:barChart>
      <c:catAx>
        <c:axId val="16491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49024"/>
        <c:crosses val="autoZero"/>
        <c:auto val="1"/>
        <c:lblAlgn val="ctr"/>
        <c:lblOffset val="100"/>
        <c:tickLblSkip val="1"/>
        <c:tickMarkSkip val="1"/>
        <c:noMultiLvlLbl val="0"/>
      </c:catAx>
      <c:valAx>
        <c:axId val="16524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912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601</c:v>
                </c:pt>
                <c:pt idx="5">
                  <c:v>603</c:v>
                </c:pt>
                <c:pt idx="8">
                  <c:v>737</c:v>
                </c:pt>
                <c:pt idx="11">
                  <c:v>731</c:v>
                </c:pt>
                <c:pt idx="14">
                  <c:v>722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101</c:v>
                </c:pt>
                <c:pt idx="3">
                  <c:v>112</c:v>
                </c:pt>
                <c:pt idx="6">
                  <c:v>88</c:v>
                </c:pt>
                <c:pt idx="9">
                  <c:v>107</c:v>
                </c:pt>
                <c:pt idx="12">
                  <c:v>112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c:v>
                </c:pt>
                <c:pt idx="3">
                  <c:v>94</c:v>
                </c:pt>
                <c:pt idx="6">
                  <c:v>99</c:v>
                </c:pt>
                <c:pt idx="9">
                  <c:v>100</c:v>
                </c:pt>
                <c:pt idx="12">
                  <c:v>95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804</c:v>
                </c:pt>
                <c:pt idx="3">
                  <c:v>783</c:v>
                </c:pt>
                <c:pt idx="6">
                  <c:v>911</c:v>
                </c:pt>
                <c:pt idx="9">
                  <c:v>850</c:v>
                </c:pt>
                <c:pt idx="12">
                  <c:v>806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082048"/>
        <c:axId val="16608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403</c:v>
                </c:pt>
                <c:pt idx="2">
                  <c:v>#N/A</c:v>
                </c:pt>
                <c:pt idx="3">
                  <c:v>#N/A</c:v>
                </c:pt>
                <c:pt idx="4">
                  <c:v>386</c:v>
                </c:pt>
                <c:pt idx="5">
                  <c:v>#N/A</c:v>
                </c:pt>
                <c:pt idx="6">
                  <c:v>#N/A</c:v>
                </c:pt>
                <c:pt idx="7">
                  <c:v>361</c:v>
                </c:pt>
                <c:pt idx="8">
                  <c:v>#N/A</c:v>
                </c:pt>
                <c:pt idx="9">
                  <c:v>#N/A</c:v>
                </c:pt>
                <c:pt idx="10">
                  <c:v>326</c:v>
                </c:pt>
                <c:pt idx="11">
                  <c:v>#N/A</c:v>
                </c:pt>
                <c:pt idx="12">
                  <c:v>#N/A</c:v>
                </c:pt>
                <c:pt idx="13">
                  <c:v>291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082048"/>
        <c:axId val="166083968"/>
      </c:lineChart>
      <c:catAx>
        <c:axId val="1660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083968"/>
        <c:crosses val="autoZero"/>
        <c:auto val="1"/>
        <c:lblAlgn val="ctr"/>
        <c:lblOffset val="100"/>
        <c:tickLblSkip val="1"/>
        <c:tickMarkSkip val="1"/>
        <c:noMultiLvlLbl val="0"/>
      </c:catAx>
      <c:valAx>
        <c:axId val="16608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6163</c:v>
                </c:pt>
                <c:pt idx="5">
                  <c:v>6360</c:v>
                </c:pt>
                <c:pt idx="8">
                  <c:v>6466</c:v>
                </c:pt>
                <c:pt idx="11">
                  <c:v>6636</c:v>
                </c:pt>
                <c:pt idx="14">
                  <c:v>6932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248</c:v>
                </c:pt>
                <c:pt idx="5">
                  <c:v>1332</c:v>
                </c:pt>
                <c:pt idx="8">
                  <c:v>2138</c:v>
                </c:pt>
                <c:pt idx="11">
                  <c:v>985</c:v>
                </c:pt>
                <c:pt idx="14">
                  <c:v>827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6416</c:v>
                </c:pt>
                <c:pt idx="5">
                  <c:v>6124</c:v>
                </c:pt>
                <c:pt idx="8">
                  <c:v>6190</c:v>
                </c:pt>
                <c:pt idx="11">
                  <c:v>6207</c:v>
                </c:pt>
                <c:pt idx="14">
                  <c:v>7161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1165</c:v>
                </c:pt>
                <c:pt idx="3">
                  <c:v>856</c:v>
                </c:pt>
                <c:pt idx="6">
                  <c:v>603</c:v>
                </c:pt>
                <c:pt idx="9">
                  <c:v>594</c:v>
                </c:pt>
                <c:pt idx="12">
                  <c:v>475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815</c:v>
                </c:pt>
                <c:pt idx="3">
                  <c:v>746</c:v>
                </c:pt>
                <c:pt idx="6">
                  <c:v>745</c:v>
                </c:pt>
                <c:pt idx="9">
                  <c:v>792</c:v>
                </c:pt>
                <c:pt idx="12">
                  <c:v>727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1208</c:v>
                </c:pt>
                <c:pt idx="3">
                  <c:v>1231</c:v>
                </c:pt>
                <c:pt idx="6">
                  <c:v>1312</c:v>
                </c:pt>
                <c:pt idx="9">
                  <c:v>1356</c:v>
                </c:pt>
                <c:pt idx="12">
                  <c:v>1420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2166</c:v>
                </c:pt>
                <c:pt idx="3">
                  <c:v>1873</c:v>
                </c:pt>
                <c:pt idx="6">
                  <c:v>1911</c:v>
                </c:pt>
                <c:pt idx="9">
                  <c:v>1529</c:v>
                </c:pt>
                <c:pt idx="12">
                  <c:v>1285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7562</c:v>
                </c:pt>
                <c:pt idx="3">
                  <c:v>7298</c:v>
                </c:pt>
                <c:pt idx="6">
                  <c:v>6910</c:v>
                </c:pt>
                <c:pt idx="9">
                  <c:v>6619</c:v>
                </c:pt>
                <c:pt idx="12">
                  <c:v>6621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360384"/>
        <c:axId val="16737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360384"/>
        <c:axId val="167376000"/>
      </c:lineChart>
      <c:catAx>
        <c:axId val="1673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376000"/>
        <c:crosses val="autoZero"/>
        <c:auto val="1"/>
        <c:lblAlgn val="ctr"/>
        <c:lblOffset val="100"/>
        <c:tickLblSkip val="1"/>
        <c:tickMarkSkip val="1"/>
        <c:noMultiLvlLbl val="0"/>
      </c:catAx>
      <c:valAx>
        <c:axId val="16737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近年は連続した伸びを見せ、類似団体内平均値を</a:t>
          </a:r>
          <a:r>
            <a:rPr kumimoji="1" lang="en-US" altLang="ja-JP" sz="1300">
              <a:latin typeface="ＭＳ Ｐゴシック"/>
            </a:rPr>
            <a:t>1.0</a:t>
          </a:r>
          <a:r>
            <a:rPr kumimoji="1" lang="ja-JP" altLang="en-US" sz="1300">
              <a:latin typeface="ＭＳ Ｐゴシック"/>
            </a:rPr>
            <a:t>ポイント上回っている。米軍用地返還跡地開発に伴う固定資産税等の増収が見込まれることから、今後も緩やかな伸びが期待できる。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11995</xdr:rowOff>
    </xdr:to>
    <xdr:cxnSp macro="">
      <xdr:nvCxnSpPr>
        <xdr:cNvPr id="68" name="直線コネクタ 67"/>
        <xdr:cNvCxnSpPr/>
      </xdr:nvCxnSpPr>
      <xdr:spPr>
        <a:xfrm flipV="1">
          <a:off x="4114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52211</xdr:rowOff>
    </xdr:to>
    <xdr:cxnSp macro="">
      <xdr:nvCxnSpPr>
        <xdr:cNvPr id="71" name="直線コネクタ 70"/>
        <xdr:cNvCxnSpPr/>
      </xdr:nvCxnSpPr>
      <xdr:spPr>
        <a:xfrm flipV="1">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92428</xdr:rowOff>
    </xdr:to>
    <xdr:cxnSp macro="">
      <xdr:nvCxnSpPr>
        <xdr:cNvPr id="74" name="直線コネクタ 73"/>
        <xdr:cNvCxnSpPr/>
      </xdr:nvCxnSpPr>
      <xdr:spPr>
        <a:xfrm flipV="1">
          <a:off x="2336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119239</xdr:rowOff>
    </xdr:to>
    <xdr:cxnSp macro="">
      <xdr:nvCxnSpPr>
        <xdr:cNvPr id="77" name="直線コネクタ 76"/>
        <xdr:cNvCxnSpPr/>
      </xdr:nvCxnSpPr>
      <xdr:spPr>
        <a:xfrm flipV="1">
          <a:off x="1447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a:t>
          </a:r>
          <a:r>
            <a:rPr kumimoji="1" lang="en-US" altLang="ja-JP" sz="1300">
              <a:latin typeface="ＭＳ Ｐゴシック"/>
            </a:rPr>
            <a:t>9.6</a:t>
          </a:r>
          <a:r>
            <a:rPr kumimoji="1" lang="ja-JP" altLang="en-US" sz="1300">
              <a:latin typeface="ＭＳ Ｐゴシック"/>
            </a:rPr>
            <a:t>ポイント下回っているが、前年度と比較すると</a:t>
          </a:r>
          <a:r>
            <a:rPr kumimoji="1" lang="en-US" altLang="ja-JP" sz="1300">
              <a:latin typeface="ＭＳ Ｐゴシック"/>
            </a:rPr>
            <a:t>1.0</a:t>
          </a:r>
          <a:r>
            <a:rPr kumimoji="1" lang="ja-JP" altLang="en-US" sz="1300">
              <a:latin typeface="ＭＳ Ｐゴシック"/>
            </a:rPr>
            <a:t>ポイント悪化している。これは、少子高齢化等の影響により扶助費が増加していることが主な要因となっている。地方債の借入抑制、物件費等の削減を継続的に実施し、改善に努める。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61</xdr:row>
      <xdr:rowOff>148336</xdr:rowOff>
    </xdr:to>
    <xdr:cxnSp macro="">
      <xdr:nvCxnSpPr>
        <xdr:cNvPr id="129" name="直線コネクタ 128"/>
        <xdr:cNvCxnSpPr/>
      </xdr:nvCxnSpPr>
      <xdr:spPr>
        <a:xfrm>
          <a:off x="4114800" y="1055852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61</xdr:row>
      <xdr:rowOff>100076</xdr:rowOff>
    </xdr:to>
    <xdr:cxnSp macro="">
      <xdr:nvCxnSpPr>
        <xdr:cNvPr id="132" name="直線コネクタ 131"/>
        <xdr:cNvCxnSpPr/>
      </xdr:nvCxnSpPr>
      <xdr:spPr>
        <a:xfrm>
          <a:off x="3225800" y="105488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62</xdr:row>
      <xdr:rowOff>73406</xdr:rowOff>
    </xdr:to>
    <xdr:cxnSp macro="">
      <xdr:nvCxnSpPr>
        <xdr:cNvPr id="135" name="直線コネクタ 134"/>
        <xdr:cNvCxnSpPr/>
      </xdr:nvCxnSpPr>
      <xdr:spPr>
        <a:xfrm flipV="1">
          <a:off x="2336800" y="1054887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97536</xdr:rowOff>
    </xdr:to>
    <xdr:cxnSp macro="">
      <xdr:nvCxnSpPr>
        <xdr:cNvPr id="138" name="直線コネクタ 137"/>
        <xdr:cNvCxnSpPr/>
      </xdr:nvCxnSpPr>
      <xdr:spPr>
        <a:xfrm flipV="1">
          <a:off x="1447800" y="107033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8" name="円/楕円 147"/>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9"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49276</xdr:rowOff>
    </xdr:from>
    <xdr:to>
      <xdr:col>6</xdr:col>
      <xdr:colOff>50800</xdr:colOff>
      <xdr:row>61</xdr:row>
      <xdr:rowOff>150876</xdr:rowOff>
    </xdr:to>
    <xdr:sp macro="" textlink="">
      <xdr:nvSpPr>
        <xdr:cNvPr id="150" name="円/楕円 149"/>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51" name="テキスト ボックス 150"/>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2" name="円/楕円 151"/>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3" name="テキスト ボックス 152"/>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4" name="円/楕円 153"/>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5" name="テキスト ボックス 154"/>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6" name="円/楕円 155"/>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7" name="テキスト ボックス 156"/>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[147,717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町面積の約</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配置等が必要となっていること、及び保育所運営を直営で行っていることにより、類似団体よりも高い状況に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50146</xdr:rowOff>
    </xdr:from>
    <xdr:to>
      <xdr:col>7</xdr:col>
      <xdr:colOff>152400</xdr:colOff>
      <xdr:row>82</xdr:row>
      <xdr:rowOff>52482</xdr:rowOff>
    </xdr:to>
    <xdr:cxnSp macro="">
      <xdr:nvCxnSpPr>
        <xdr:cNvPr id="190" name="直線コネクタ 189"/>
        <xdr:cNvCxnSpPr/>
      </xdr:nvCxnSpPr>
      <xdr:spPr>
        <a:xfrm>
          <a:off x="4114800" y="14109046"/>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42179</xdr:rowOff>
    </xdr:from>
    <xdr:to>
      <xdr:col>6</xdr:col>
      <xdr:colOff>0</xdr:colOff>
      <xdr:row>82</xdr:row>
      <xdr:rowOff>50146</xdr:rowOff>
    </xdr:to>
    <xdr:cxnSp macro="">
      <xdr:nvCxnSpPr>
        <xdr:cNvPr id="193" name="直線コネクタ 192"/>
        <xdr:cNvCxnSpPr/>
      </xdr:nvCxnSpPr>
      <xdr:spPr>
        <a:xfrm>
          <a:off x="3225800" y="14101079"/>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29756</xdr:rowOff>
    </xdr:from>
    <xdr:to>
      <xdr:col>4</xdr:col>
      <xdr:colOff>482600</xdr:colOff>
      <xdr:row>82</xdr:row>
      <xdr:rowOff>42179</xdr:rowOff>
    </xdr:to>
    <xdr:cxnSp macro="">
      <xdr:nvCxnSpPr>
        <xdr:cNvPr id="196" name="直線コネクタ 195"/>
        <xdr:cNvCxnSpPr/>
      </xdr:nvCxnSpPr>
      <xdr:spPr>
        <a:xfrm>
          <a:off x="2336800" y="14088656"/>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160996</xdr:rowOff>
    </xdr:from>
    <xdr:to>
      <xdr:col>3</xdr:col>
      <xdr:colOff>279400</xdr:colOff>
      <xdr:row>82</xdr:row>
      <xdr:rowOff>29756</xdr:rowOff>
    </xdr:to>
    <xdr:cxnSp macro="">
      <xdr:nvCxnSpPr>
        <xdr:cNvPr id="199" name="直線コネクタ 198"/>
        <xdr:cNvCxnSpPr/>
      </xdr:nvCxnSpPr>
      <xdr:spPr>
        <a:xfrm>
          <a:off x="1447800" y="14048446"/>
          <a:ext cx="889000" cy="4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1682</xdr:rowOff>
    </xdr:from>
    <xdr:to>
      <xdr:col>7</xdr:col>
      <xdr:colOff>203200</xdr:colOff>
      <xdr:row>82</xdr:row>
      <xdr:rowOff>103282</xdr:rowOff>
    </xdr:to>
    <xdr:sp macro="" textlink="">
      <xdr:nvSpPr>
        <xdr:cNvPr id="209" name="円/楕円 208"/>
        <xdr:cNvSpPr/>
      </xdr:nvSpPr>
      <xdr:spPr>
        <a:xfrm>
          <a:off x="4902200" y="140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145209</xdr:rowOff>
    </xdr:from>
    <xdr:ext cx="762000" cy="259045"/>
    <xdr:sp macro="" textlink="">
      <xdr:nvSpPr>
        <xdr:cNvPr id="210" name="人件費・物件費等の状況該当値テキスト"/>
        <xdr:cNvSpPr txBox="1"/>
      </xdr:nvSpPr>
      <xdr:spPr>
        <a:xfrm>
          <a:off x="5041900" y="140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170796</xdr:rowOff>
    </xdr:from>
    <xdr:to>
      <xdr:col>6</xdr:col>
      <xdr:colOff>50800</xdr:colOff>
      <xdr:row>82</xdr:row>
      <xdr:rowOff>100946</xdr:rowOff>
    </xdr:to>
    <xdr:sp macro="" textlink="">
      <xdr:nvSpPr>
        <xdr:cNvPr id="211" name="円/楕円 210"/>
        <xdr:cNvSpPr/>
      </xdr:nvSpPr>
      <xdr:spPr>
        <a:xfrm>
          <a:off x="4064000" y="140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85723</xdr:rowOff>
    </xdr:from>
    <xdr:ext cx="736600" cy="259045"/>
    <xdr:sp macro="" textlink="">
      <xdr:nvSpPr>
        <xdr:cNvPr id="212" name="テキスト ボックス 211"/>
        <xdr:cNvSpPr txBox="1"/>
      </xdr:nvSpPr>
      <xdr:spPr>
        <a:xfrm>
          <a:off x="3733800" y="1414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162829</xdr:rowOff>
    </xdr:from>
    <xdr:to>
      <xdr:col>4</xdr:col>
      <xdr:colOff>533400</xdr:colOff>
      <xdr:row>82</xdr:row>
      <xdr:rowOff>92979</xdr:rowOff>
    </xdr:to>
    <xdr:sp macro="" textlink="">
      <xdr:nvSpPr>
        <xdr:cNvPr id="213" name="円/楕円 212"/>
        <xdr:cNvSpPr/>
      </xdr:nvSpPr>
      <xdr:spPr>
        <a:xfrm>
          <a:off x="3175000" y="140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77756</xdr:rowOff>
    </xdr:from>
    <xdr:ext cx="762000" cy="259045"/>
    <xdr:sp macro="" textlink="">
      <xdr:nvSpPr>
        <xdr:cNvPr id="214" name="テキスト ボックス 213"/>
        <xdr:cNvSpPr txBox="1"/>
      </xdr:nvSpPr>
      <xdr:spPr>
        <a:xfrm>
          <a:off x="2844800" y="141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150406</xdr:rowOff>
    </xdr:from>
    <xdr:to>
      <xdr:col>3</xdr:col>
      <xdr:colOff>330200</xdr:colOff>
      <xdr:row>82</xdr:row>
      <xdr:rowOff>80556</xdr:rowOff>
    </xdr:to>
    <xdr:sp macro="" textlink="">
      <xdr:nvSpPr>
        <xdr:cNvPr id="215" name="円/楕円 214"/>
        <xdr:cNvSpPr/>
      </xdr:nvSpPr>
      <xdr:spPr>
        <a:xfrm>
          <a:off x="2286000" y="1403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65333</xdr:rowOff>
    </xdr:from>
    <xdr:ext cx="762000" cy="259045"/>
    <xdr:sp macro="" textlink="">
      <xdr:nvSpPr>
        <xdr:cNvPr id="216" name="テキスト ボックス 215"/>
        <xdr:cNvSpPr txBox="1"/>
      </xdr:nvSpPr>
      <xdr:spPr>
        <a:xfrm>
          <a:off x="1955800" y="1412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110196</xdr:rowOff>
    </xdr:from>
    <xdr:to>
      <xdr:col>2</xdr:col>
      <xdr:colOff>127000</xdr:colOff>
      <xdr:row>82</xdr:row>
      <xdr:rowOff>40346</xdr:rowOff>
    </xdr:to>
    <xdr:sp macro="" textlink="">
      <xdr:nvSpPr>
        <xdr:cNvPr id="217" name="円/楕円 216"/>
        <xdr:cNvSpPr/>
      </xdr:nvSpPr>
      <xdr:spPr>
        <a:xfrm>
          <a:off x="1397000" y="139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25123</xdr:rowOff>
    </xdr:from>
    <xdr:ext cx="762000" cy="259045"/>
    <xdr:sp macro="" textlink="">
      <xdr:nvSpPr>
        <xdr:cNvPr id="218" name="テキスト ボックス 217"/>
        <xdr:cNvSpPr txBox="1"/>
      </xdr:nvSpPr>
      <xdr:spPr>
        <a:xfrm>
          <a:off x="1066800" y="1408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給与の適正化に努めた結果、類似団体内平均値を</a:t>
          </a:r>
          <a:r>
            <a:rPr kumimoji="1" lang="en-US" altLang="ja-JP" sz="1300">
              <a:latin typeface="ＭＳ Ｐゴシック"/>
            </a:rPr>
            <a:t>1.5</a:t>
          </a:r>
          <a:r>
            <a:rPr kumimoji="1" lang="ja-JP" altLang="en-US" sz="1300">
              <a:latin typeface="ＭＳ Ｐゴシック"/>
            </a:rPr>
            <a:t>ポイント下回っている。今後も継続的に給与の適正化に努める。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77724</xdr:rowOff>
    </xdr:to>
    <xdr:cxnSp macro="">
      <xdr:nvCxnSpPr>
        <xdr:cNvPr id="250" name="直線コネクタ 249"/>
        <xdr:cNvCxnSpPr/>
      </xdr:nvCxnSpPr>
      <xdr:spPr>
        <a:xfrm flipV="1">
          <a:off x="16179800" y="14440915"/>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105173</xdr:rowOff>
    </xdr:from>
    <xdr:ext cx="762000" cy="259045"/>
    <xdr:sp macro="" textlink="">
      <xdr:nvSpPr>
        <xdr:cNvPr id="251" name="給与水準   （国との比較）平均値テキスト"/>
        <xdr:cNvSpPr txBox="1"/>
      </xdr:nvSpPr>
      <xdr:spPr>
        <a:xfrm>
          <a:off x="17106900" y="1450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48768</xdr:rowOff>
    </xdr:from>
    <xdr:to>
      <xdr:col>23</xdr:col>
      <xdr:colOff>406400</xdr:colOff>
      <xdr:row>84</xdr:row>
      <xdr:rowOff>77724</xdr:rowOff>
    </xdr:to>
    <xdr:cxnSp macro="">
      <xdr:nvCxnSpPr>
        <xdr:cNvPr id="253" name="直線コネクタ 252"/>
        <xdr:cNvCxnSpPr/>
      </xdr:nvCxnSpPr>
      <xdr:spPr>
        <a:xfrm>
          <a:off x="15290800" y="1445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55" name="テキスト ボックス 254"/>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84</xdr:row>
      <xdr:rowOff>145287</xdr:rowOff>
    </xdr:to>
    <xdr:cxnSp macro="">
      <xdr:nvCxnSpPr>
        <xdr:cNvPr id="256" name="直線コネクタ 255"/>
        <xdr:cNvCxnSpPr/>
      </xdr:nvCxnSpPr>
      <xdr:spPr>
        <a:xfrm flipV="1">
          <a:off x="14401800" y="144505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58" name="テキスト ボックス 257"/>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118111</xdr:rowOff>
    </xdr:to>
    <xdr:cxnSp macro="">
      <xdr:nvCxnSpPr>
        <xdr:cNvPr id="259" name="直線コネクタ 258"/>
        <xdr:cNvCxnSpPr/>
      </xdr:nvCxnSpPr>
      <xdr:spPr>
        <a:xfrm flipV="1">
          <a:off x="13512800" y="14547087"/>
          <a:ext cx="889000" cy="8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69" name="円/楕円 268"/>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4842</xdr:rowOff>
    </xdr:from>
    <xdr:ext cx="762000" cy="259045"/>
    <xdr:sp macro="" textlink="">
      <xdr:nvSpPr>
        <xdr:cNvPr id="270" name="給与水準   （国との比較）該当値テキスト"/>
        <xdr:cNvSpPr txBox="1"/>
      </xdr:nvSpPr>
      <xdr:spPr>
        <a:xfrm>
          <a:off x="17106900" y="142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1" name="円/楕円 270"/>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138701</xdr:rowOff>
    </xdr:from>
    <xdr:ext cx="736600" cy="259045"/>
    <xdr:sp macro="" textlink="">
      <xdr:nvSpPr>
        <xdr:cNvPr id="272" name="テキスト ボックス 271"/>
        <xdr:cNvSpPr txBox="1"/>
      </xdr:nvSpPr>
      <xdr:spPr>
        <a:xfrm>
          <a:off x="15798800" y="1419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169418</xdr:rowOff>
    </xdr:from>
    <xdr:to>
      <xdr:col>22</xdr:col>
      <xdr:colOff>254000</xdr:colOff>
      <xdr:row>84</xdr:row>
      <xdr:rowOff>99568</xdr:rowOff>
    </xdr:to>
    <xdr:sp macro="" textlink="">
      <xdr:nvSpPr>
        <xdr:cNvPr id="273" name="円/楕円 272"/>
        <xdr:cNvSpPr/>
      </xdr:nvSpPr>
      <xdr:spPr>
        <a:xfrm>
          <a:off x="15240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74" name="テキスト ボックス 273"/>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75" name="円/楕円 274"/>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76" name="テキスト ボックス 275"/>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7" name="円/楕円 276"/>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8" name="テキスト ボックス 277"/>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町面積の約</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配置等が必要となっていること、及び保育所運営を直営で行っていることにより、類似団体よりも高い状況に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90079</xdr:rowOff>
    </xdr:from>
    <xdr:to>
      <xdr:col>24</xdr:col>
      <xdr:colOff>558800</xdr:colOff>
      <xdr:row>61</xdr:row>
      <xdr:rowOff>100421</xdr:rowOff>
    </xdr:to>
    <xdr:cxnSp macro="">
      <xdr:nvCxnSpPr>
        <xdr:cNvPr id="315" name="直線コネクタ 314"/>
        <xdr:cNvCxnSpPr/>
      </xdr:nvCxnSpPr>
      <xdr:spPr>
        <a:xfrm flipV="1">
          <a:off x="16179800" y="1054852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6"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100421</xdr:rowOff>
    </xdr:from>
    <xdr:to>
      <xdr:col>23</xdr:col>
      <xdr:colOff>406400</xdr:colOff>
      <xdr:row>61</xdr:row>
      <xdr:rowOff>122827</xdr:rowOff>
    </xdr:to>
    <xdr:cxnSp macro="">
      <xdr:nvCxnSpPr>
        <xdr:cNvPr id="318" name="直線コネクタ 317"/>
        <xdr:cNvCxnSpPr/>
      </xdr:nvCxnSpPr>
      <xdr:spPr>
        <a:xfrm flipV="1">
          <a:off x="15290800" y="1055887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0" name="テキスト ボックス 31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122827</xdr:rowOff>
    </xdr:from>
    <xdr:to>
      <xdr:col>22</xdr:col>
      <xdr:colOff>203200</xdr:colOff>
      <xdr:row>61</xdr:row>
      <xdr:rowOff>124551</xdr:rowOff>
    </xdr:to>
    <xdr:cxnSp macro="">
      <xdr:nvCxnSpPr>
        <xdr:cNvPr id="321" name="直線コネクタ 320"/>
        <xdr:cNvCxnSpPr/>
      </xdr:nvCxnSpPr>
      <xdr:spPr>
        <a:xfrm flipV="1">
          <a:off x="14401800" y="1058127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3" name="テキスト ボックス 322"/>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124551</xdr:rowOff>
    </xdr:to>
    <xdr:cxnSp macro="">
      <xdr:nvCxnSpPr>
        <xdr:cNvPr id="324" name="直線コネクタ 323"/>
        <xdr:cNvCxnSpPr/>
      </xdr:nvCxnSpPr>
      <xdr:spPr>
        <a:xfrm>
          <a:off x="13512800" y="1056576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6" name="テキスト ボックス 325"/>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28" name="テキスト ボックス 32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34" name="円/楕円 333"/>
        <xdr:cNvSpPr/>
      </xdr:nvSpPr>
      <xdr:spPr>
        <a:xfrm>
          <a:off x="169672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11356</xdr:rowOff>
    </xdr:from>
    <xdr:ext cx="762000" cy="259045"/>
    <xdr:sp macro="" textlink="">
      <xdr:nvSpPr>
        <xdr:cNvPr id="335" name="定員管理の状況該当値テキスト"/>
        <xdr:cNvSpPr txBox="1"/>
      </xdr:nvSpPr>
      <xdr:spPr>
        <a:xfrm>
          <a:off x="17106900" y="1046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49621</xdr:rowOff>
    </xdr:from>
    <xdr:to>
      <xdr:col>23</xdr:col>
      <xdr:colOff>457200</xdr:colOff>
      <xdr:row>61</xdr:row>
      <xdr:rowOff>151221</xdr:rowOff>
    </xdr:to>
    <xdr:sp macro="" textlink="">
      <xdr:nvSpPr>
        <xdr:cNvPr id="336" name="円/楕円 335"/>
        <xdr:cNvSpPr/>
      </xdr:nvSpPr>
      <xdr:spPr>
        <a:xfrm>
          <a:off x="161290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135998</xdr:rowOff>
    </xdr:from>
    <xdr:ext cx="736600" cy="259045"/>
    <xdr:sp macro="" textlink="">
      <xdr:nvSpPr>
        <xdr:cNvPr id="337" name="テキスト ボックス 336"/>
        <xdr:cNvSpPr txBox="1"/>
      </xdr:nvSpPr>
      <xdr:spPr>
        <a:xfrm>
          <a:off x="15798800" y="10594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72027</xdr:rowOff>
    </xdr:from>
    <xdr:to>
      <xdr:col>22</xdr:col>
      <xdr:colOff>254000</xdr:colOff>
      <xdr:row>62</xdr:row>
      <xdr:rowOff>2177</xdr:rowOff>
    </xdr:to>
    <xdr:sp macro="" textlink="">
      <xdr:nvSpPr>
        <xdr:cNvPr id="338" name="円/楕円 337"/>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158404</xdr:rowOff>
    </xdr:from>
    <xdr:ext cx="762000" cy="259045"/>
    <xdr:sp macro="" textlink="">
      <xdr:nvSpPr>
        <xdr:cNvPr id="339" name="テキスト ボックス 338"/>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73751</xdr:rowOff>
    </xdr:from>
    <xdr:to>
      <xdr:col>21</xdr:col>
      <xdr:colOff>50800</xdr:colOff>
      <xdr:row>62</xdr:row>
      <xdr:rowOff>3901</xdr:rowOff>
    </xdr:to>
    <xdr:sp macro="" textlink="">
      <xdr:nvSpPr>
        <xdr:cNvPr id="340" name="円/楕円 339"/>
        <xdr:cNvSpPr/>
      </xdr:nvSpPr>
      <xdr:spPr>
        <a:xfrm>
          <a:off x="14351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160128</xdr:rowOff>
    </xdr:from>
    <xdr:ext cx="762000" cy="259045"/>
    <xdr:sp macro="" textlink="">
      <xdr:nvSpPr>
        <xdr:cNvPr id="341" name="テキスト ボックス 340"/>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42" name="円/楕円 341"/>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142892</xdr:rowOff>
    </xdr:from>
    <xdr:ext cx="762000" cy="259045"/>
    <xdr:sp macro="" textlink="">
      <xdr:nvSpPr>
        <xdr:cNvPr id="343" name="テキスト ボックス 342"/>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地方債の借入抑制に努めた結果、改善傾向が続いている。今後も過去に発行した地方債の償還完了に伴い、改善傾向が続くものと考える。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134366</xdr:rowOff>
    </xdr:to>
    <xdr:cxnSp macro="">
      <xdr:nvCxnSpPr>
        <xdr:cNvPr id="375" name="直線コネクタ 374"/>
        <xdr:cNvCxnSpPr/>
      </xdr:nvCxnSpPr>
      <xdr:spPr>
        <a:xfrm flipV="1">
          <a:off x="16179800" y="67630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6"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134366</xdr:rowOff>
    </xdr:from>
    <xdr:to>
      <xdr:col>23</xdr:col>
      <xdr:colOff>406400</xdr:colOff>
      <xdr:row>40</xdr:row>
      <xdr:rowOff>11176</xdr:rowOff>
    </xdr:to>
    <xdr:cxnSp macro="">
      <xdr:nvCxnSpPr>
        <xdr:cNvPr id="378" name="直線コネクタ 377"/>
        <xdr:cNvCxnSpPr/>
      </xdr:nvCxnSpPr>
      <xdr:spPr>
        <a:xfrm flipV="1">
          <a:off x="15290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0" name="テキスト ボックス 37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11176</xdr:rowOff>
    </xdr:from>
    <xdr:to>
      <xdr:col>22</xdr:col>
      <xdr:colOff>203200</xdr:colOff>
      <xdr:row>40</xdr:row>
      <xdr:rowOff>88392</xdr:rowOff>
    </xdr:to>
    <xdr:cxnSp macro="">
      <xdr:nvCxnSpPr>
        <xdr:cNvPr id="381" name="直線コネクタ 380"/>
        <xdr:cNvCxnSpPr/>
      </xdr:nvCxnSpPr>
      <xdr:spPr>
        <a:xfrm flipV="1">
          <a:off x="14401800" y="68691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3" name="テキスト ボックス 38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41</xdr:row>
      <xdr:rowOff>71374</xdr:rowOff>
    </xdr:to>
    <xdr:cxnSp macro="">
      <xdr:nvCxnSpPr>
        <xdr:cNvPr id="384" name="直線コネクタ 383"/>
        <xdr:cNvCxnSpPr/>
      </xdr:nvCxnSpPr>
      <xdr:spPr>
        <a:xfrm flipV="1">
          <a:off x="13512800" y="69463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8" name="テキスト ボックス 38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394" name="円/楕円 393"/>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395"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83566</xdr:rowOff>
    </xdr:from>
    <xdr:to>
      <xdr:col>23</xdr:col>
      <xdr:colOff>457200</xdr:colOff>
      <xdr:row>40</xdr:row>
      <xdr:rowOff>13716</xdr:rowOff>
    </xdr:to>
    <xdr:sp macro="" textlink="">
      <xdr:nvSpPr>
        <xdr:cNvPr id="396" name="円/楕円 395"/>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23893</xdr:rowOff>
    </xdr:from>
    <xdr:ext cx="736600" cy="259045"/>
    <xdr:sp macro="" textlink="">
      <xdr:nvSpPr>
        <xdr:cNvPr id="397" name="テキスト ボックス 396"/>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131826</xdr:rowOff>
    </xdr:from>
    <xdr:to>
      <xdr:col>22</xdr:col>
      <xdr:colOff>254000</xdr:colOff>
      <xdr:row>40</xdr:row>
      <xdr:rowOff>61976</xdr:rowOff>
    </xdr:to>
    <xdr:sp macro="" textlink="">
      <xdr:nvSpPr>
        <xdr:cNvPr id="398" name="円/楕円 397"/>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72153</xdr:rowOff>
    </xdr:from>
    <xdr:ext cx="762000" cy="259045"/>
    <xdr:sp macro="" textlink="">
      <xdr:nvSpPr>
        <xdr:cNvPr id="399" name="テキスト ボックス 398"/>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400" name="円/楕円 399"/>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401" name="テキスト ボックス 400"/>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2" name="円/楕円 401"/>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3" name="テキスト ボックス 402"/>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地方債の借入抑制及び退職手当負担額が減少した結果、平成</a:t>
          </a:r>
          <a:r>
            <a:rPr kumimoji="1" lang="en-US" altLang="ja-JP" sz="1300">
              <a:latin typeface="ＭＳ Ｐゴシック"/>
            </a:rPr>
            <a:t>25</a:t>
          </a:r>
          <a:r>
            <a:rPr kumimoji="1" lang="ja-JP" altLang="en-US" sz="1300">
              <a:latin typeface="ＭＳ Ｐゴシック"/>
            </a:rPr>
            <a:t>年度からは</a:t>
          </a:r>
          <a:r>
            <a:rPr kumimoji="1" lang="en-US" altLang="ja-JP" sz="1300">
              <a:latin typeface="ＭＳ Ｐゴシック"/>
            </a:rPr>
            <a:t>0</a:t>
          </a:r>
          <a:r>
            <a:rPr kumimoji="1" lang="ja-JP" altLang="en-US" sz="1300">
              <a:latin typeface="ＭＳ Ｐゴシック"/>
            </a:rPr>
            <a:t>％となっている。今後も行財政運営の改善に努める。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4" name="テキスト ボックス 443"/>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14478</xdr:rowOff>
    </xdr:from>
    <xdr:to>
      <xdr:col>19</xdr:col>
      <xdr:colOff>533400</xdr:colOff>
      <xdr:row>14</xdr:row>
      <xdr:rowOff>116078</xdr:rowOff>
    </xdr:to>
    <xdr:sp macro="" textlink="">
      <xdr:nvSpPr>
        <xdr:cNvPr id="450" name="円/楕円 449"/>
        <xdr:cNvSpPr/>
      </xdr:nvSpPr>
      <xdr:spPr>
        <a:xfrm>
          <a:off x="13462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126255</xdr:rowOff>
    </xdr:from>
    <xdr:ext cx="762000" cy="259045"/>
    <xdr:sp macro="" textlink="">
      <xdr:nvSpPr>
        <xdr:cNvPr id="451" name="テキスト ボックス 450"/>
        <xdr:cNvSpPr txBox="1"/>
      </xdr:nvSpPr>
      <xdr:spPr>
        <a:xfrm>
          <a:off x="13131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町面積の約</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配置等が必要となっていること、及び保育所運営を直営で行っていることにより、類似団体よりも高い状況に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33274</xdr:rowOff>
    </xdr:to>
    <xdr:cxnSp macro="">
      <xdr:nvCxnSpPr>
        <xdr:cNvPr id="64" name="直線コネクタ 63"/>
        <xdr:cNvCxnSpPr/>
      </xdr:nvCxnSpPr>
      <xdr:spPr>
        <a:xfrm flipV="1">
          <a:off x="3987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110998</xdr:rowOff>
    </xdr:to>
    <xdr:cxnSp macro="">
      <xdr:nvCxnSpPr>
        <xdr:cNvPr id="67" name="直線コネクタ 66"/>
        <xdr:cNvCxnSpPr/>
      </xdr:nvCxnSpPr>
      <xdr:spPr>
        <a:xfrm flipV="1">
          <a:off x="3098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37</xdr:row>
      <xdr:rowOff>143002</xdr:rowOff>
    </xdr:to>
    <xdr:cxnSp macro="">
      <xdr:nvCxnSpPr>
        <xdr:cNvPr id="70" name="直線コネクタ 69"/>
        <xdr:cNvCxnSpPr/>
      </xdr:nvCxnSpPr>
      <xdr:spPr>
        <a:xfrm flipV="1">
          <a:off x="2209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37</xdr:row>
      <xdr:rowOff>152146</xdr:rowOff>
    </xdr:to>
    <xdr:cxnSp macro="">
      <xdr:nvCxnSpPr>
        <xdr:cNvPr id="73" name="直線コネクタ 72"/>
        <xdr:cNvCxnSpPr/>
      </xdr:nvCxnSpPr>
      <xdr:spPr>
        <a:xfrm flipV="1">
          <a:off x="1320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92202</xdr:rowOff>
    </xdr:from>
    <xdr:to>
      <xdr:col>3</xdr:col>
      <xdr:colOff>193675</xdr:colOff>
      <xdr:row>38</xdr:row>
      <xdr:rowOff>22352</xdr:rowOff>
    </xdr:to>
    <xdr:sp macro="" textlink="">
      <xdr:nvSpPr>
        <xdr:cNvPr id="89" name="円/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1" name="円/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本町では、米軍基地返還に伴う跡地利用に係る原状回復、埋蔵文化財発掘調査委託など、米軍基地返還に関連する物件費が高いこと等により、類似団体内平均値より高い割合となっている。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8890</xdr:rowOff>
    </xdr:to>
    <xdr:cxnSp macro="">
      <xdr:nvCxnSpPr>
        <xdr:cNvPr id="125" name="直線コネクタ 124"/>
        <xdr:cNvCxnSpPr/>
      </xdr:nvCxnSpPr>
      <xdr:spPr>
        <a:xfrm>
          <a:off x="15671800" y="287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54610</xdr:rowOff>
    </xdr:to>
    <xdr:cxnSp macro="">
      <xdr:nvCxnSpPr>
        <xdr:cNvPr id="128" name="直線コネクタ 127"/>
        <xdr:cNvCxnSpPr/>
      </xdr:nvCxnSpPr>
      <xdr:spPr>
        <a:xfrm flipV="1">
          <a:off x="14782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17</xdr:row>
      <xdr:rowOff>54610</xdr:rowOff>
    </xdr:to>
    <xdr:cxnSp macro="">
      <xdr:nvCxnSpPr>
        <xdr:cNvPr id="131" name="直線コネクタ 130"/>
        <xdr:cNvCxnSpPr/>
      </xdr:nvCxnSpPr>
      <xdr:spPr>
        <a:xfrm>
          <a:off x="13893800" y="2809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104140</xdr:rowOff>
    </xdr:to>
    <xdr:cxnSp macro="">
      <xdr:nvCxnSpPr>
        <xdr:cNvPr id="134" name="直線コネクタ 133"/>
        <xdr:cNvCxnSpPr/>
      </xdr:nvCxnSpPr>
      <xdr:spPr>
        <a:xfrm flipV="1">
          <a:off x="13004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7" name="テキスト ボックス 146"/>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0" name="円/楕円 149"/>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1" name="テキスト ボックス 150"/>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内容拡充</a:t>
          </a:r>
          <a:r>
            <a:rPr kumimoji="1" lang="ja-JP" altLang="en-US" sz="1300">
              <a:solidFill>
                <a:schemeClr val="dk1"/>
              </a:solidFill>
              <a:effectLst/>
              <a:latin typeface="+mn-lt"/>
              <a:ea typeface="+mn-ea"/>
              <a:cs typeface="+mn-cs"/>
            </a:rPr>
            <a:t>に伴う</a:t>
          </a:r>
          <a:r>
            <a:rPr kumimoji="1" lang="ja-JP" altLang="en-US" sz="1300">
              <a:latin typeface="ＭＳ Ｐゴシック"/>
            </a:rPr>
            <a:t>子ども医療助成費、法改正に伴う障害者自立支援費が増加傾向にあり、前年度決算と比較して</a:t>
          </a:r>
          <a:r>
            <a:rPr kumimoji="1" lang="en-US" altLang="ja-JP" sz="1300">
              <a:latin typeface="ＭＳ Ｐゴシック"/>
            </a:rPr>
            <a:t>0.7</a:t>
          </a:r>
          <a:r>
            <a:rPr kumimoji="1" lang="ja-JP" altLang="en-US" sz="1300">
              <a:latin typeface="ＭＳ Ｐゴシック"/>
            </a:rPr>
            <a:t>ポイント増加した。今後の動向を注視し、適正化に努めていきたい。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57</xdr:row>
      <xdr:rowOff>31750</xdr:rowOff>
    </xdr:to>
    <xdr:cxnSp macro="">
      <xdr:nvCxnSpPr>
        <xdr:cNvPr id="186" name="直線コネクタ 185"/>
        <xdr:cNvCxnSpPr/>
      </xdr:nvCxnSpPr>
      <xdr:spPr>
        <a:xfrm>
          <a:off x="3987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114300</xdr:rowOff>
    </xdr:to>
    <xdr:cxnSp macro="">
      <xdr:nvCxnSpPr>
        <xdr:cNvPr id="189" name="直線コネクタ 188"/>
        <xdr:cNvCxnSpPr/>
      </xdr:nvCxnSpPr>
      <xdr:spPr>
        <a:xfrm>
          <a:off x="3098800" y="9499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63500</xdr:rowOff>
    </xdr:to>
    <xdr:cxnSp macro="">
      <xdr:nvCxnSpPr>
        <xdr:cNvPr id="192" name="直線コネクタ 191"/>
        <xdr:cNvCxnSpPr/>
      </xdr:nvCxnSpPr>
      <xdr:spPr>
        <a:xfrm flipV="1">
          <a:off x="2209800" y="949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63500</xdr:rowOff>
    </xdr:to>
    <xdr:cxnSp macro="">
      <xdr:nvCxnSpPr>
        <xdr:cNvPr id="195" name="直線コネクタ 194"/>
        <xdr:cNvCxnSpPr/>
      </xdr:nvCxnSpPr>
      <xdr:spPr>
        <a:xfrm>
          <a:off x="1320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6"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208" name="テキスト ボックス 207"/>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1" name="円/楕円 210"/>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12" name="テキスト ボックス 211"/>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3" name="円/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4" name="テキスト ボックス 213"/>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全体としては類似団体内平均値を下回っているが、国民健康保険特別会計の財政悪化に伴い赤字補填的な繰出しが常態化し、かつ増加傾向にあるため保険料の適正化を含め、抑制に向けた取り組みを検討する必要がある。</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24130</xdr:rowOff>
    </xdr:to>
    <xdr:cxnSp macro="">
      <xdr:nvCxnSpPr>
        <xdr:cNvPr id="247" name="直線コネクタ 246"/>
        <xdr:cNvCxnSpPr/>
      </xdr:nvCxnSpPr>
      <xdr:spPr>
        <a:xfrm>
          <a:off x="15671800" y="944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16510</xdr:rowOff>
    </xdr:to>
    <xdr:cxnSp macro="">
      <xdr:nvCxnSpPr>
        <xdr:cNvPr id="250" name="直線コネクタ 249"/>
        <xdr:cNvCxnSpPr/>
      </xdr:nvCxnSpPr>
      <xdr:spPr>
        <a:xfrm>
          <a:off x="14782800" y="9446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46990</xdr:rowOff>
    </xdr:to>
    <xdr:cxnSp macro="">
      <xdr:nvCxnSpPr>
        <xdr:cNvPr id="253" name="直線コネクタ 252"/>
        <xdr:cNvCxnSpPr/>
      </xdr:nvCxnSpPr>
      <xdr:spPr>
        <a:xfrm flipV="1">
          <a:off x="13893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46990</xdr:rowOff>
    </xdr:to>
    <xdr:cxnSp macro="">
      <xdr:nvCxnSpPr>
        <xdr:cNvPr id="256" name="直線コネクタ 255"/>
        <xdr:cNvCxnSpPr/>
      </xdr:nvCxnSpPr>
      <xdr:spPr>
        <a:xfrm>
          <a:off x="13004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66" name="円/楕円 265"/>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67"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8" name="円/楕円 267"/>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9" name="テキスト ボックス 268"/>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0" name="円/楕円 269"/>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1" name="テキスト ボックス 270"/>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2" name="円/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4" name="円/楕円 273"/>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5" name="テキスト ボックス 274"/>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類似団体内平均値を下回っているが、加入する一部事務組合に係る負担金の増加により、前年度決算と比較して</a:t>
          </a:r>
          <a:r>
            <a:rPr kumimoji="1" lang="en-US" altLang="ja-JP" sz="1300">
              <a:latin typeface="ＭＳ Ｐゴシック"/>
            </a:rPr>
            <a:t>0.3</a:t>
          </a:r>
          <a:r>
            <a:rPr kumimoji="1" lang="ja-JP" altLang="en-US" sz="1300">
              <a:latin typeface="ＭＳ Ｐゴシック"/>
            </a:rPr>
            <a:t>ポイント増加した。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72136</xdr:rowOff>
    </xdr:to>
    <xdr:cxnSp macro="">
      <xdr:nvCxnSpPr>
        <xdr:cNvPr id="305" name="直線コネクタ 304"/>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36</xdr:row>
      <xdr:rowOff>58420</xdr:rowOff>
    </xdr:to>
    <xdr:cxnSp macro="">
      <xdr:nvCxnSpPr>
        <xdr:cNvPr id="308" name="直線コネクタ 307"/>
        <xdr:cNvCxnSpPr/>
      </xdr:nvCxnSpPr>
      <xdr:spPr>
        <a:xfrm>
          <a:off x="14782800" y="61254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36</xdr:row>
      <xdr:rowOff>67564</xdr:rowOff>
    </xdr:to>
    <xdr:cxnSp macro="">
      <xdr:nvCxnSpPr>
        <xdr:cNvPr id="311" name="直線コネクタ 310"/>
        <xdr:cNvCxnSpPr/>
      </xdr:nvCxnSpPr>
      <xdr:spPr>
        <a:xfrm flipV="1">
          <a:off x="13893800" y="61254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67564</xdr:rowOff>
    </xdr:to>
    <xdr:cxnSp macro="">
      <xdr:nvCxnSpPr>
        <xdr:cNvPr id="314" name="直線コネクタ 313"/>
        <xdr:cNvCxnSpPr/>
      </xdr:nvCxnSpPr>
      <xdr:spPr>
        <a:xfrm>
          <a:off x="13004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4" name="円/楕円 323"/>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5"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6" name="円/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7" name="テキスト ボックス 326"/>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8" name="円/楕円 327"/>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9" name="テキスト ボックス 328"/>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0" name="円/楕円 329"/>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1" name="テキスト ボックス 33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2" name="円/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地方債の償還完了による地方債残高の減少のほか、地方債新規発行抑制により、公債費は減少傾向にあり、類似団体内平均値を</a:t>
          </a:r>
          <a:r>
            <a:rPr kumimoji="1" lang="en-US" altLang="ja-JP" sz="1300">
              <a:latin typeface="ＭＳ Ｐゴシック"/>
            </a:rPr>
            <a:t>5.7</a:t>
          </a:r>
          <a:r>
            <a:rPr kumimoji="1" lang="ja-JP" altLang="en-US" sz="1300">
              <a:latin typeface="ＭＳ Ｐゴシック"/>
            </a:rPr>
            <a:t>ポイント下回っている。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58420</xdr:rowOff>
    </xdr:from>
    <xdr:to>
      <xdr:col>7</xdr:col>
      <xdr:colOff>15875</xdr:colOff>
      <xdr:row>74</xdr:row>
      <xdr:rowOff>88900</xdr:rowOff>
    </xdr:to>
    <xdr:cxnSp macro="">
      <xdr:nvCxnSpPr>
        <xdr:cNvPr id="366" name="直線コネクタ 365"/>
        <xdr:cNvCxnSpPr/>
      </xdr:nvCxnSpPr>
      <xdr:spPr>
        <a:xfrm flipV="1">
          <a:off x="3987800" y="12745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74</xdr:row>
      <xdr:rowOff>157480</xdr:rowOff>
    </xdr:to>
    <xdr:cxnSp macro="">
      <xdr:nvCxnSpPr>
        <xdr:cNvPr id="369" name="直線コネクタ 368"/>
        <xdr:cNvCxnSpPr/>
      </xdr:nvCxnSpPr>
      <xdr:spPr>
        <a:xfrm flipV="1">
          <a:off x="3098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16510</xdr:rowOff>
    </xdr:to>
    <xdr:cxnSp macro="">
      <xdr:nvCxnSpPr>
        <xdr:cNvPr id="372" name="直線コネクタ 371"/>
        <xdr:cNvCxnSpPr/>
      </xdr:nvCxnSpPr>
      <xdr:spPr>
        <a:xfrm flipV="1">
          <a:off x="2209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31750</xdr:rowOff>
    </xdr:to>
    <xdr:cxnSp macro="">
      <xdr:nvCxnSpPr>
        <xdr:cNvPr id="375" name="直線コネクタ 374"/>
        <xdr:cNvCxnSpPr/>
      </xdr:nvCxnSpPr>
      <xdr:spPr>
        <a:xfrm flipV="1">
          <a:off x="1320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7620</xdr:rowOff>
    </xdr:from>
    <xdr:to>
      <xdr:col>7</xdr:col>
      <xdr:colOff>66675</xdr:colOff>
      <xdr:row>74</xdr:row>
      <xdr:rowOff>109220</xdr:rowOff>
    </xdr:to>
    <xdr:sp macro="" textlink="">
      <xdr:nvSpPr>
        <xdr:cNvPr id="385" name="円/楕円 384"/>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24147</xdr:rowOff>
    </xdr:from>
    <xdr:ext cx="762000" cy="259045"/>
    <xdr:sp macro="" textlink="">
      <xdr:nvSpPr>
        <xdr:cNvPr id="386" name="公債費該当値テキスト"/>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87" name="円/楕円 386"/>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88" name="テキスト ボックス 387"/>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89" name="円/楕円 388"/>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0" name="テキスト ボックス 389"/>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391" name="円/楕円 390"/>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392" name="テキスト ボックス 391"/>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3" name="円/楕円 392"/>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94" name="テキスト ボックス 393"/>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扶助費、補助費等の増加により、前年度決算と比較して</a:t>
          </a:r>
          <a:r>
            <a:rPr kumimoji="1" lang="en-US" altLang="ja-JP" sz="1300">
              <a:latin typeface="ＭＳ Ｐゴシック"/>
            </a:rPr>
            <a:t>1.4</a:t>
          </a:r>
          <a:r>
            <a:rPr kumimoji="1" lang="ja-JP" altLang="en-US" sz="1300">
              <a:latin typeface="ＭＳ Ｐゴシック"/>
            </a:rPr>
            <a:t>ポイント増加した。</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76</xdr:row>
      <xdr:rowOff>149861</xdr:rowOff>
    </xdr:to>
    <xdr:cxnSp macro="">
      <xdr:nvCxnSpPr>
        <xdr:cNvPr id="425" name="直線コネクタ 424"/>
        <xdr:cNvCxnSpPr/>
      </xdr:nvCxnSpPr>
      <xdr:spPr>
        <a:xfrm>
          <a:off x="15671800" y="131160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85852</xdr:rowOff>
    </xdr:to>
    <xdr:cxnSp macro="">
      <xdr:nvCxnSpPr>
        <xdr:cNvPr id="428" name="直線コネクタ 427"/>
        <xdr:cNvCxnSpPr/>
      </xdr:nvCxnSpPr>
      <xdr:spPr>
        <a:xfrm>
          <a:off x="14782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163576</xdr:rowOff>
    </xdr:to>
    <xdr:cxnSp macro="">
      <xdr:nvCxnSpPr>
        <xdr:cNvPr id="431" name="直線コネクタ 430"/>
        <xdr:cNvCxnSpPr/>
      </xdr:nvCxnSpPr>
      <xdr:spPr>
        <a:xfrm flipV="1">
          <a:off x="13893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5842</xdr:rowOff>
    </xdr:to>
    <xdr:cxnSp macro="">
      <xdr:nvCxnSpPr>
        <xdr:cNvPr id="434" name="直線コネクタ 433"/>
        <xdr:cNvCxnSpPr/>
      </xdr:nvCxnSpPr>
      <xdr:spPr>
        <a:xfrm flipV="1">
          <a:off x="13004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4" name="円/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46" name="円/楕円 445"/>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47" name="テキスト ボックス 446"/>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8" name="円/楕円 447"/>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49" name="テキスト ボックス 448"/>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0" name="円/楕円 449"/>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1" name="テキスト ボックス 45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52" name="円/楕円 451"/>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53" name="テキスト ボックス 452"/>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24157</xdr:rowOff>
    </xdr:from>
    <xdr:to>
      <xdr:col>4</xdr:col>
      <xdr:colOff>1117600</xdr:colOff>
      <xdr:row>16</xdr:row>
      <xdr:rowOff>56994</xdr:rowOff>
    </xdr:to>
    <xdr:cxnSp macro="">
      <xdr:nvCxnSpPr>
        <xdr:cNvPr id="52" name="直線コネクタ 51"/>
        <xdr:cNvCxnSpPr/>
      </xdr:nvCxnSpPr>
      <xdr:spPr bwMode="auto">
        <a:xfrm flipV="1">
          <a:off x="5003800" y="2814982"/>
          <a:ext cx="647700" cy="3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56994</xdr:rowOff>
    </xdr:from>
    <xdr:to>
      <xdr:col>4</xdr:col>
      <xdr:colOff>469900</xdr:colOff>
      <xdr:row>16</xdr:row>
      <xdr:rowOff>148173</xdr:rowOff>
    </xdr:to>
    <xdr:cxnSp macro="">
      <xdr:nvCxnSpPr>
        <xdr:cNvPr id="55" name="直線コネクタ 54"/>
        <xdr:cNvCxnSpPr/>
      </xdr:nvCxnSpPr>
      <xdr:spPr bwMode="auto">
        <a:xfrm flipV="1">
          <a:off x="4305300" y="2847819"/>
          <a:ext cx="698500" cy="9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103906</xdr:rowOff>
    </xdr:from>
    <xdr:to>
      <xdr:col>3</xdr:col>
      <xdr:colOff>904875</xdr:colOff>
      <xdr:row>16</xdr:row>
      <xdr:rowOff>148173</xdr:rowOff>
    </xdr:to>
    <xdr:cxnSp macro="">
      <xdr:nvCxnSpPr>
        <xdr:cNvPr id="58" name="直線コネクタ 57"/>
        <xdr:cNvCxnSpPr/>
      </xdr:nvCxnSpPr>
      <xdr:spPr bwMode="auto">
        <a:xfrm>
          <a:off x="3606800" y="2894731"/>
          <a:ext cx="698500" cy="4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80866</xdr:rowOff>
    </xdr:from>
    <xdr:to>
      <xdr:col>3</xdr:col>
      <xdr:colOff>206375</xdr:colOff>
      <xdr:row>16</xdr:row>
      <xdr:rowOff>103906</xdr:rowOff>
    </xdr:to>
    <xdr:cxnSp macro="">
      <xdr:nvCxnSpPr>
        <xdr:cNvPr id="61" name="直線コネクタ 60"/>
        <xdr:cNvCxnSpPr/>
      </xdr:nvCxnSpPr>
      <xdr:spPr bwMode="auto">
        <a:xfrm>
          <a:off x="2908300" y="2871691"/>
          <a:ext cx="698500" cy="2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144807</xdr:rowOff>
    </xdr:from>
    <xdr:to>
      <xdr:col>5</xdr:col>
      <xdr:colOff>34925</xdr:colOff>
      <xdr:row>16</xdr:row>
      <xdr:rowOff>74957</xdr:rowOff>
    </xdr:to>
    <xdr:sp macro="" textlink="">
      <xdr:nvSpPr>
        <xdr:cNvPr id="71" name="円/楕円 70"/>
        <xdr:cNvSpPr/>
      </xdr:nvSpPr>
      <xdr:spPr bwMode="auto">
        <a:xfrm>
          <a:off x="5600700" y="2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161334</xdr:rowOff>
    </xdr:from>
    <xdr:ext cx="762000" cy="259045"/>
    <xdr:sp macro="" textlink="">
      <xdr:nvSpPr>
        <xdr:cNvPr id="72" name="人口1人当たり決算額の推移該当値テキスト130"/>
        <xdr:cNvSpPr txBox="1"/>
      </xdr:nvSpPr>
      <xdr:spPr>
        <a:xfrm>
          <a:off x="5740400" y="260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6194</xdr:rowOff>
    </xdr:from>
    <xdr:to>
      <xdr:col>4</xdr:col>
      <xdr:colOff>520700</xdr:colOff>
      <xdr:row>16</xdr:row>
      <xdr:rowOff>107794</xdr:rowOff>
    </xdr:to>
    <xdr:sp macro="" textlink="">
      <xdr:nvSpPr>
        <xdr:cNvPr id="73" name="円/楕円 72"/>
        <xdr:cNvSpPr/>
      </xdr:nvSpPr>
      <xdr:spPr bwMode="auto">
        <a:xfrm>
          <a:off x="4953000" y="27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117971</xdr:rowOff>
    </xdr:from>
    <xdr:ext cx="736600" cy="259045"/>
    <xdr:sp macro="" textlink="">
      <xdr:nvSpPr>
        <xdr:cNvPr id="74" name="テキスト ボックス 73"/>
        <xdr:cNvSpPr txBox="1"/>
      </xdr:nvSpPr>
      <xdr:spPr>
        <a:xfrm>
          <a:off x="4622800" y="256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97373</xdr:rowOff>
    </xdr:from>
    <xdr:to>
      <xdr:col>3</xdr:col>
      <xdr:colOff>955675</xdr:colOff>
      <xdr:row>17</xdr:row>
      <xdr:rowOff>27523</xdr:rowOff>
    </xdr:to>
    <xdr:sp macro="" textlink="">
      <xdr:nvSpPr>
        <xdr:cNvPr id="75" name="円/楕円 74"/>
        <xdr:cNvSpPr/>
      </xdr:nvSpPr>
      <xdr:spPr bwMode="auto">
        <a:xfrm>
          <a:off x="4254500" y="288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37700</xdr:rowOff>
    </xdr:from>
    <xdr:ext cx="762000" cy="259045"/>
    <xdr:sp macro="" textlink="">
      <xdr:nvSpPr>
        <xdr:cNvPr id="76" name="テキスト ボックス 75"/>
        <xdr:cNvSpPr txBox="1"/>
      </xdr:nvSpPr>
      <xdr:spPr>
        <a:xfrm>
          <a:off x="3924300" y="265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53106</xdr:rowOff>
    </xdr:from>
    <xdr:to>
      <xdr:col>3</xdr:col>
      <xdr:colOff>257175</xdr:colOff>
      <xdr:row>16</xdr:row>
      <xdr:rowOff>154706</xdr:rowOff>
    </xdr:to>
    <xdr:sp macro="" textlink="">
      <xdr:nvSpPr>
        <xdr:cNvPr id="77" name="円/楕円 76"/>
        <xdr:cNvSpPr/>
      </xdr:nvSpPr>
      <xdr:spPr bwMode="auto">
        <a:xfrm>
          <a:off x="3556000" y="284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164883</xdr:rowOff>
    </xdr:from>
    <xdr:ext cx="762000" cy="259045"/>
    <xdr:sp macro="" textlink="">
      <xdr:nvSpPr>
        <xdr:cNvPr id="78" name="テキスト ボックス 77"/>
        <xdr:cNvSpPr txBox="1"/>
      </xdr:nvSpPr>
      <xdr:spPr>
        <a:xfrm>
          <a:off x="3225800" y="26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30066</xdr:rowOff>
    </xdr:from>
    <xdr:to>
      <xdr:col>2</xdr:col>
      <xdr:colOff>692150</xdr:colOff>
      <xdr:row>16</xdr:row>
      <xdr:rowOff>131666</xdr:rowOff>
    </xdr:to>
    <xdr:sp macro="" textlink="">
      <xdr:nvSpPr>
        <xdr:cNvPr id="79" name="円/楕円 78"/>
        <xdr:cNvSpPr/>
      </xdr:nvSpPr>
      <xdr:spPr bwMode="auto">
        <a:xfrm>
          <a:off x="2857500" y="28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141843</xdr:rowOff>
    </xdr:from>
    <xdr:ext cx="762000" cy="259045"/>
    <xdr:sp macro="" textlink="">
      <xdr:nvSpPr>
        <xdr:cNvPr id="80" name="テキスト ボックス 79"/>
        <xdr:cNvSpPr txBox="1"/>
      </xdr:nvSpPr>
      <xdr:spPr>
        <a:xfrm>
          <a:off x="2527300" y="25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4661</xdr:rowOff>
    </xdr:from>
    <xdr:to>
      <xdr:col>4</xdr:col>
      <xdr:colOff>1117600</xdr:colOff>
      <xdr:row>37</xdr:row>
      <xdr:rowOff>52248</xdr:rowOff>
    </xdr:to>
    <xdr:cxnSp macro="">
      <xdr:nvCxnSpPr>
        <xdr:cNvPr id="114" name="直線コネクタ 113"/>
        <xdr:cNvCxnSpPr/>
      </xdr:nvCxnSpPr>
      <xdr:spPr bwMode="auto">
        <a:xfrm>
          <a:off x="5003800" y="7129361"/>
          <a:ext cx="6477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127038</xdr:rowOff>
    </xdr:from>
    <xdr:to>
      <xdr:col>4</xdr:col>
      <xdr:colOff>469900</xdr:colOff>
      <xdr:row>37</xdr:row>
      <xdr:rowOff>4661</xdr:rowOff>
    </xdr:to>
    <xdr:cxnSp macro="">
      <xdr:nvCxnSpPr>
        <xdr:cNvPr id="117" name="直線コネクタ 116"/>
        <xdr:cNvCxnSpPr/>
      </xdr:nvCxnSpPr>
      <xdr:spPr bwMode="auto">
        <a:xfrm>
          <a:off x="4305300" y="7080288"/>
          <a:ext cx="698500" cy="4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89433</xdr:rowOff>
    </xdr:from>
    <xdr:to>
      <xdr:col>3</xdr:col>
      <xdr:colOff>904875</xdr:colOff>
      <xdr:row>36</xdr:row>
      <xdr:rowOff>127038</xdr:rowOff>
    </xdr:to>
    <xdr:cxnSp macro="">
      <xdr:nvCxnSpPr>
        <xdr:cNvPr id="120" name="直線コネクタ 119"/>
        <xdr:cNvCxnSpPr/>
      </xdr:nvCxnSpPr>
      <xdr:spPr bwMode="auto">
        <a:xfrm>
          <a:off x="3606800" y="7042683"/>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60554</xdr:rowOff>
    </xdr:from>
    <xdr:to>
      <xdr:col>3</xdr:col>
      <xdr:colOff>206375</xdr:colOff>
      <xdr:row>36</xdr:row>
      <xdr:rowOff>89433</xdr:rowOff>
    </xdr:to>
    <xdr:cxnSp macro="">
      <xdr:nvCxnSpPr>
        <xdr:cNvPr id="123" name="直線コネクタ 122"/>
        <xdr:cNvCxnSpPr/>
      </xdr:nvCxnSpPr>
      <xdr:spPr bwMode="auto">
        <a:xfrm>
          <a:off x="2908300" y="7013804"/>
          <a:ext cx="698500" cy="2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1448</xdr:rowOff>
    </xdr:from>
    <xdr:to>
      <xdr:col>5</xdr:col>
      <xdr:colOff>34925</xdr:colOff>
      <xdr:row>37</xdr:row>
      <xdr:rowOff>103048</xdr:rowOff>
    </xdr:to>
    <xdr:sp macro="" textlink="">
      <xdr:nvSpPr>
        <xdr:cNvPr id="133" name="円/楕円 132"/>
        <xdr:cNvSpPr/>
      </xdr:nvSpPr>
      <xdr:spPr bwMode="auto">
        <a:xfrm>
          <a:off x="5600700" y="712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144975</xdr:rowOff>
    </xdr:from>
    <xdr:ext cx="762000" cy="259045"/>
    <xdr:sp macro="" textlink="">
      <xdr:nvSpPr>
        <xdr:cNvPr id="134" name="人口1人当たり決算額の推移該当値テキスト445"/>
        <xdr:cNvSpPr txBox="1"/>
      </xdr:nvSpPr>
      <xdr:spPr>
        <a:xfrm>
          <a:off x="5740400" y="70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125311</xdr:rowOff>
    </xdr:from>
    <xdr:to>
      <xdr:col>4</xdr:col>
      <xdr:colOff>520700</xdr:colOff>
      <xdr:row>37</xdr:row>
      <xdr:rowOff>55461</xdr:rowOff>
    </xdr:to>
    <xdr:sp macro="" textlink="">
      <xdr:nvSpPr>
        <xdr:cNvPr id="135" name="円/楕円 134"/>
        <xdr:cNvSpPr/>
      </xdr:nvSpPr>
      <xdr:spPr bwMode="auto">
        <a:xfrm>
          <a:off x="4953000" y="707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40238</xdr:rowOff>
    </xdr:from>
    <xdr:ext cx="736600" cy="259045"/>
    <xdr:sp macro="" textlink="">
      <xdr:nvSpPr>
        <xdr:cNvPr id="136" name="テキスト ボックス 135"/>
        <xdr:cNvSpPr txBox="1"/>
      </xdr:nvSpPr>
      <xdr:spPr>
        <a:xfrm>
          <a:off x="4622800" y="71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76238</xdr:rowOff>
    </xdr:from>
    <xdr:to>
      <xdr:col>3</xdr:col>
      <xdr:colOff>955675</xdr:colOff>
      <xdr:row>37</xdr:row>
      <xdr:rowOff>6388</xdr:rowOff>
    </xdr:to>
    <xdr:sp macro="" textlink="">
      <xdr:nvSpPr>
        <xdr:cNvPr id="137" name="円/楕円 136"/>
        <xdr:cNvSpPr/>
      </xdr:nvSpPr>
      <xdr:spPr bwMode="auto">
        <a:xfrm>
          <a:off x="4254500" y="70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162615</xdr:rowOff>
    </xdr:from>
    <xdr:ext cx="762000" cy="259045"/>
    <xdr:sp macro="" textlink="">
      <xdr:nvSpPr>
        <xdr:cNvPr id="138" name="テキスト ボックス 137"/>
        <xdr:cNvSpPr txBox="1"/>
      </xdr:nvSpPr>
      <xdr:spPr>
        <a:xfrm>
          <a:off x="3924300" y="71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38633</xdr:rowOff>
    </xdr:from>
    <xdr:to>
      <xdr:col>3</xdr:col>
      <xdr:colOff>257175</xdr:colOff>
      <xdr:row>36</xdr:row>
      <xdr:rowOff>140233</xdr:rowOff>
    </xdr:to>
    <xdr:sp macro="" textlink="">
      <xdr:nvSpPr>
        <xdr:cNvPr id="139" name="円/楕円 138"/>
        <xdr:cNvSpPr/>
      </xdr:nvSpPr>
      <xdr:spPr bwMode="auto">
        <a:xfrm>
          <a:off x="3556000" y="699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125010</xdr:rowOff>
    </xdr:from>
    <xdr:ext cx="762000" cy="259045"/>
    <xdr:sp macro="" textlink="">
      <xdr:nvSpPr>
        <xdr:cNvPr id="140" name="テキスト ボックス 139"/>
        <xdr:cNvSpPr txBox="1"/>
      </xdr:nvSpPr>
      <xdr:spPr>
        <a:xfrm>
          <a:off x="3225800" y="70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9754</xdr:rowOff>
    </xdr:from>
    <xdr:to>
      <xdr:col>2</xdr:col>
      <xdr:colOff>692150</xdr:colOff>
      <xdr:row>36</xdr:row>
      <xdr:rowOff>111354</xdr:rowOff>
    </xdr:to>
    <xdr:sp macro="" textlink="">
      <xdr:nvSpPr>
        <xdr:cNvPr id="141" name="円/楕円 140"/>
        <xdr:cNvSpPr/>
      </xdr:nvSpPr>
      <xdr:spPr bwMode="auto">
        <a:xfrm>
          <a:off x="2857500" y="6963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96131</xdr:rowOff>
    </xdr:from>
    <xdr:ext cx="762000" cy="259045"/>
    <xdr:sp macro="" textlink="">
      <xdr:nvSpPr>
        <xdr:cNvPr id="142" name="テキスト ボックス 141"/>
        <xdr:cNvSpPr txBox="1"/>
      </xdr:nvSpPr>
      <xdr:spPr>
        <a:xfrm>
          <a:off x="2527300" y="704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89313</xdr:rowOff>
    </xdr:from>
    <xdr:to>
      <xdr:col>6</xdr:col>
      <xdr:colOff>511175</xdr:colOff>
      <xdr:row>35</xdr:row>
      <xdr:rowOff>115354</xdr:rowOff>
    </xdr:to>
    <xdr:cxnSp macro="">
      <xdr:nvCxnSpPr>
        <xdr:cNvPr id="61" name="直線コネクタ 60"/>
        <xdr:cNvCxnSpPr/>
      </xdr:nvCxnSpPr>
      <xdr:spPr>
        <a:xfrm flipV="1">
          <a:off x="3797300" y="6090063"/>
          <a:ext cx="8382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70834</xdr:rowOff>
    </xdr:from>
    <xdr:to>
      <xdr:col>5</xdr:col>
      <xdr:colOff>358775</xdr:colOff>
      <xdr:row>35</xdr:row>
      <xdr:rowOff>115354</xdr:rowOff>
    </xdr:to>
    <xdr:cxnSp macro="">
      <xdr:nvCxnSpPr>
        <xdr:cNvPr id="64" name="直線コネクタ 63"/>
        <xdr:cNvCxnSpPr/>
      </xdr:nvCxnSpPr>
      <xdr:spPr>
        <a:xfrm>
          <a:off x="2908300" y="6071584"/>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68472</xdr:rowOff>
    </xdr:from>
    <xdr:to>
      <xdr:col>4</xdr:col>
      <xdr:colOff>155575</xdr:colOff>
      <xdr:row>35</xdr:row>
      <xdr:rowOff>70834</xdr:rowOff>
    </xdr:to>
    <xdr:cxnSp macro="">
      <xdr:nvCxnSpPr>
        <xdr:cNvPr id="67" name="直線コネクタ 66"/>
        <xdr:cNvCxnSpPr/>
      </xdr:nvCxnSpPr>
      <xdr:spPr>
        <a:xfrm>
          <a:off x="2019300" y="60692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29629</xdr:rowOff>
    </xdr:from>
    <xdr:to>
      <xdr:col>2</xdr:col>
      <xdr:colOff>638175</xdr:colOff>
      <xdr:row>35</xdr:row>
      <xdr:rowOff>68472</xdr:rowOff>
    </xdr:to>
    <xdr:cxnSp macro="">
      <xdr:nvCxnSpPr>
        <xdr:cNvPr id="70" name="直線コネクタ 69"/>
        <xdr:cNvCxnSpPr/>
      </xdr:nvCxnSpPr>
      <xdr:spPr>
        <a:xfrm>
          <a:off x="1130300" y="6030379"/>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38513</xdr:rowOff>
    </xdr:from>
    <xdr:to>
      <xdr:col>6</xdr:col>
      <xdr:colOff>561975</xdr:colOff>
      <xdr:row>35</xdr:row>
      <xdr:rowOff>140113</xdr:rowOff>
    </xdr:to>
    <xdr:sp macro="" textlink="">
      <xdr:nvSpPr>
        <xdr:cNvPr id="80" name="円/楕円 79"/>
        <xdr:cNvSpPr/>
      </xdr:nvSpPr>
      <xdr:spPr>
        <a:xfrm>
          <a:off x="4584700" y="60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61390</xdr:rowOff>
    </xdr:from>
    <xdr:ext cx="534377" cy="259045"/>
    <xdr:sp macro="" textlink="">
      <xdr:nvSpPr>
        <xdr:cNvPr id="81" name="人件費該当値テキスト"/>
        <xdr:cNvSpPr txBox="1"/>
      </xdr:nvSpPr>
      <xdr:spPr>
        <a:xfrm>
          <a:off x="4686300" y="58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64554</xdr:rowOff>
    </xdr:from>
    <xdr:to>
      <xdr:col>5</xdr:col>
      <xdr:colOff>409575</xdr:colOff>
      <xdr:row>35</xdr:row>
      <xdr:rowOff>166154</xdr:rowOff>
    </xdr:to>
    <xdr:sp macro="" textlink="">
      <xdr:nvSpPr>
        <xdr:cNvPr id="82" name="円/楕円 81"/>
        <xdr:cNvSpPr/>
      </xdr:nvSpPr>
      <xdr:spPr>
        <a:xfrm>
          <a:off x="3746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11231</xdr:rowOff>
    </xdr:from>
    <xdr:ext cx="534377" cy="259045"/>
    <xdr:sp macro="" textlink="">
      <xdr:nvSpPr>
        <xdr:cNvPr id="83" name="テキスト ボックス 82"/>
        <xdr:cNvSpPr txBox="1"/>
      </xdr:nvSpPr>
      <xdr:spPr>
        <a:xfrm>
          <a:off x="3530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20034</xdr:rowOff>
    </xdr:from>
    <xdr:to>
      <xdr:col>4</xdr:col>
      <xdr:colOff>206375</xdr:colOff>
      <xdr:row>35</xdr:row>
      <xdr:rowOff>121634</xdr:rowOff>
    </xdr:to>
    <xdr:sp macro="" textlink="">
      <xdr:nvSpPr>
        <xdr:cNvPr id="84" name="円/楕円 83"/>
        <xdr:cNvSpPr/>
      </xdr:nvSpPr>
      <xdr:spPr>
        <a:xfrm>
          <a:off x="2857500" y="60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138161</xdr:rowOff>
    </xdr:from>
    <xdr:ext cx="534377" cy="259045"/>
    <xdr:sp macro="" textlink="">
      <xdr:nvSpPr>
        <xdr:cNvPr id="85" name="テキスト ボックス 84"/>
        <xdr:cNvSpPr txBox="1"/>
      </xdr:nvSpPr>
      <xdr:spPr>
        <a:xfrm>
          <a:off x="2641111" y="57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17672</xdr:rowOff>
    </xdr:from>
    <xdr:to>
      <xdr:col>3</xdr:col>
      <xdr:colOff>3175</xdr:colOff>
      <xdr:row>35</xdr:row>
      <xdr:rowOff>119272</xdr:rowOff>
    </xdr:to>
    <xdr:sp macro="" textlink="">
      <xdr:nvSpPr>
        <xdr:cNvPr id="86" name="円/楕円 85"/>
        <xdr:cNvSpPr/>
      </xdr:nvSpPr>
      <xdr:spPr>
        <a:xfrm>
          <a:off x="1968500" y="60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135799</xdr:rowOff>
    </xdr:from>
    <xdr:ext cx="534377" cy="259045"/>
    <xdr:sp macro="" textlink="">
      <xdr:nvSpPr>
        <xdr:cNvPr id="87" name="テキスト ボックス 86"/>
        <xdr:cNvSpPr txBox="1"/>
      </xdr:nvSpPr>
      <xdr:spPr>
        <a:xfrm>
          <a:off x="1752111" y="579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150279</xdr:rowOff>
    </xdr:from>
    <xdr:to>
      <xdr:col>1</xdr:col>
      <xdr:colOff>485775</xdr:colOff>
      <xdr:row>35</xdr:row>
      <xdr:rowOff>80429</xdr:rowOff>
    </xdr:to>
    <xdr:sp macro="" textlink="">
      <xdr:nvSpPr>
        <xdr:cNvPr id="88" name="円/楕円 87"/>
        <xdr:cNvSpPr/>
      </xdr:nvSpPr>
      <xdr:spPr>
        <a:xfrm>
          <a:off x="1079500" y="59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96956</xdr:rowOff>
    </xdr:from>
    <xdr:ext cx="534377" cy="259045"/>
    <xdr:sp macro="" textlink="">
      <xdr:nvSpPr>
        <xdr:cNvPr id="89" name="テキスト ボックス 88"/>
        <xdr:cNvSpPr txBox="1"/>
      </xdr:nvSpPr>
      <xdr:spPr>
        <a:xfrm>
          <a:off x="863111" y="57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141067</xdr:rowOff>
    </xdr:from>
    <xdr:to>
      <xdr:col>6</xdr:col>
      <xdr:colOff>511175</xdr:colOff>
      <xdr:row>56</xdr:row>
      <xdr:rowOff>144611</xdr:rowOff>
    </xdr:to>
    <xdr:cxnSp macro="">
      <xdr:nvCxnSpPr>
        <xdr:cNvPr id="116" name="直線コネクタ 115"/>
        <xdr:cNvCxnSpPr/>
      </xdr:nvCxnSpPr>
      <xdr:spPr>
        <a:xfrm flipV="1">
          <a:off x="3797300" y="9742267"/>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144611</xdr:rowOff>
    </xdr:from>
    <xdr:to>
      <xdr:col>5</xdr:col>
      <xdr:colOff>358775</xdr:colOff>
      <xdr:row>56</xdr:row>
      <xdr:rowOff>151985</xdr:rowOff>
    </xdr:to>
    <xdr:cxnSp macro="">
      <xdr:nvCxnSpPr>
        <xdr:cNvPr id="119" name="直線コネクタ 118"/>
        <xdr:cNvCxnSpPr/>
      </xdr:nvCxnSpPr>
      <xdr:spPr>
        <a:xfrm flipV="1">
          <a:off x="2908300" y="9745811"/>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151985</xdr:rowOff>
    </xdr:from>
    <xdr:to>
      <xdr:col>4</xdr:col>
      <xdr:colOff>155575</xdr:colOff>
      <xdr:row>56</xdr:row>
      <xdr:rowOff>158829</xdr:rowOff>
    </xdr:to>
    <xdr:cxnSp macro="">
      <xdr:nvCxnSpPr>
        <xdr:cNvPr id="122" name="直線コネクタ 121"/>
        <xdr:cNvCxnSpPr/>
      </xdr:nvCxnSpPr>
      <xdr:spPr>
        <a:xfrm flipV="1">
          <a:off x="2019300" y="9753185"/>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158829</xdr:rowOff>
    </xdr:from>
    <xdr:to>
      <xdr:col>2</xdr:col>
      <xdr:colOff>638175</xdr:colOff>
      <xdr:row>57</xdr:row>
      <xdr:rowOff>19813</xdr:rowOff>
    </xdr:to>
    <xdr:cxnSp macro="">
      <xdr:nvCxnSpPr>
        <xdr:cNvPr id="125" name="直線コネクタ 124"/>
        <xdr:cNvCxnSpPr/>
      </xdr:nvCxnSpPr>
      <xdr:spPr>
        <a:xfrm flipV="1">
          <a:off x="1130300" y="9760029"/>
          <a:ext cx="8890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90267</xdr:rowOff>
    </xdr:from>
    <xdr:to>
      <xdr:col>6</xdr:col>
      <xdr:colOff>561975</xdr:colOff>
      <xdr:row>57</xdr:row>
      <xdr:rowOff>20417</xdr:rowOff>
    </xdr:to>
    <xdr:sp macro="" textlink="">
      <xdr:nvSpPr>
        <xdr:cNvPr id="135" name="円/楕円 134"/>
        <xdr:cNvSpPr/>
      </xdr:nvSpPr>
      <xdr:spPr>
        <a:xfrm>
          <a:off x="4584700" y="96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113144</xdr:rowOff>
    </xdr:from>
    <xdr:ext cx="534377" cy="259045"/>
    <xdr:sp macro="" textlink="">
      <xdr:nvSpPr>
        <xdr:cNvPr id="136" name="物件費該当値テキスト"/>
        <xdr:cNvSpPr txBox="1"/>
      </xdr:nvSpPr>
      <xdr:spPr>
        <a:xfrm>
          <a:off x="4686300" y="954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93811</xdr:rowOff>
    </xdr:from>
    <xdr:to>
      <xdr:col>5</xdr:col>
      <xdr:colOff>409575</xdr:colOff>
      <xdr:row>57</xdr:row>
      <xdr:rowOff>23961</xdr:rowOff>
    </xdr:to>
    <xdr:sp macro="" textlink="">
      <xdr:nvSpPr>
        <xdr:cNvPr id="137" name="円/楕円 136"/>
        <xdr:cNvSpPr/>
      </xdr:nvSpPr>
      <xdr:spPr>
        <a:xfrm>
          <a:off x="3746500" y="96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40488</xdr:rowOff>
    </xdr:from>
    <xdr:ext cx="534377" cy="259045"/>
    <xdr:sp macro="" textlink="">
      <xdr:nvSpPr>
        <xdr:cNvPr id="138" name="テキスト ボックス 137"/>
        <xdr:cNvSpPr txBox="1"/>
      </xdr:nvSpPr>
      <xdr:spPr>
        <a:xfrm>
          <a:off x="3530111" y="947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101185</xdr:rowOff>
    </xdr:from>
    <xdr:to>
      <xdr:col>4</xdr:col>
      <xdr:colOff>206375</xdr:colOff>
      <xdr:row>57</xdr:row>
      <xdr:rowOff>31335</xdr:rowOff>
    </xdr:to>
    <xdr:sp macro="" textlink="">
      <xdr:nvSpPr>
        <xdr:cNvPr id="139" name="円/楕円 138"/>
        <xdr:cNvSpPr/>
      </xdr:nvSpPr>
      <xdr:spPr>
        <a:xfrm>
          <a:off x="2857500" y="97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47862</xdr:rowOff>
    </xdr:from>
    <xdr:ext cx="534377" cy="259045"/>
    <xdr:sp macro="" textlink="">
      <xdr:nvSpPr>
        <xdr:cNvPr id="140" name="テキスト ボックス 139"/>
        <xdr:cNvSpPr txBox="1"/>
      </xdr:nvSpPr>
      <xdr:spPr>
        <a:xfrm>
          <a:off x="2641111" y="94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108029</xdr:rowOff>
    </xdr:from>
    <xdr:to>
      <xdr:col>3</xdr:col>
      <xdr:colOff>3175</xdr:colOff>
      <xdr:row>57</xdr:row>
      <xdr:rowOff>38179</xdr:rowOff>
    </xdr:to>
    <xdr:sp macro="" textlink="">
      <xdr:nvSpPr>
        <xdr:cNvPr id="141" name="円/楕円 140"/>
        <xdr:cNvSpPr/>
      </xdr:nvSpPr>
      <xdr:spPr>
        <a:xfrm>
          <a:off x="1968500" y="97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54706</xdr:rowOff>
    </xdr:from>
    <xdr:ext cx="534377" cy="259045"/>
    <xdr:sp macro="" textlink="">
      <xdr:nvSpPr>
        <xdr:cNvPr id="142" name="テキスト ボックス 141"/>
        <xdr:cNvSpPr txBox="1"/>
      </xdr:nvSpPr>
      <xdr:spPr>
        <a:xfrm>
          <a:off x="1752111" y="94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140463</xdr:rowOff>
    </xdr:from>
    <xdr:to>
      <xdr:col>1</xdr:col>
      <xdr:colOff>485775</xdr:colOff>
      <xdr:row>57</xdr:row>
      <xdr:rowOff>70613</xdr:rowOff>
    </xdr:to>
    <xdr:sp macro="" textlink="">
      <xdr:nvSpPr>
        <xdr:cNvPr id="143" name="円/楕円 142"/>
        <xdr:cNvSpPr/>
      </xdr:nvSpPr>
      <xdr:spPr>
        <a:xfrm>
          <a:off x="1079500" y="9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87140</xdr:rowOff>
    </xdr:from>
    <xdr:ext cx="534377" cy="259045"/>
    <xdr:sp macro="" textlink="">
      <xdr:nvSpPr>
        <xdr:cNvPr id="144" name="テキスト ボックス 143"/>
        <xdr:cNvSpPr txBox="1"/>
      </xdr:nvSpPr>
      <xdr:spPr>
        <a:xfrm>
          <a:off x="863111" y="951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4826</xdr:rowOff>
    </xdr:from>
    <xdr:to>
      <xdr:col>6</xdr:col>
      <xdr:colOff>511175</xdr:colOff>
      <xdr:row>77</xdr:row>
      <xdr:rowOff>56414</xdr:rowOff>
    </xdr:to>
    <xdr:cxnSp macro="">
      <xdr:nvCxnSpPr>
        <xdr:cNvPr id="173" name="直線コネクタ 172"/>
        <xdr:cNvCxnSpPr/>
      </xdr:nvCxnSpPr>
      <xdr:spPr>
        <a:xfrm>
          <a:off x="3797300" y="13206476"/>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20904</xdr:rowOff>
    </xdr:from>
    <xdr:to>
      <xdr:col>5</xdr:col>
      <xdr:colOff>358775</xdr:colOff>
      <xdr:row>77</xdr:row>
      <xdr:rowOff>4826</xdr:rowOff>
    </xdr:to>
    <xdr:cxnSp macro="">
      <xdr:nvCxnSpPr>
        <xdr:cNvPr id="176" name="直線コネクタ 175"/>
        <xdr:cNvCxnSpPr/>
      </xdr:nvCxnSpPr>
      <xdr:spPr>
        <a:xfrm>
          <a:off x="2908300" y="13051104"/>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20904</xdr:rowOff>
    </xdr:from>
    <xdr:to>
      <xdr:col>4</xdr:col>
      <xdr:colOff>155575</xdr:colOff>
      <xdr:row>76</xdr:row>
      <xdr:rowOff>23876</xdr:rowOff>
    </xdr:to>
    <xdr:cxnSp macro="">
      <xdr:nvCxnSpPr>
        <xdr:cNvPr id="179" name="直線コネクタ 178"/>
        <xdr:cNvCxnSpPr/>
      </xdr:nvCxnSpPr>
      <xdr:spPr>
        <a:xfrm flipV="1">
          <a:off x="2019300" y="130511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23876</xdr:rowOff>
    </xdr:from>
    <xdr:to>
      <xdr:col>2</xdr:col>
      <xdr:colOff>638175</xdr:colOff>
      <xdr:row>77</xdr:row>
      <xdr:rowOff>36373</xdr:rowOff>
    </xdr:to>
    <xdr:cxnSp macro="">
      <xdr:nvCxnSpPr>
        <xdr:cNvPr id="182" name="直線コネクタ 181"/>
        <xdr:cNvCxnSpPr/>
      </xdr:nvCxnSpPr>
      <xdr:spPr>
        <a:xfrm flipV="1">
          <a:off x="1130300" y="13054076"/>
          <a:ext cx="889000" cy="1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5614</xdr:rowOff>
    </xdr:from>
    <xdr:to>
      <xdr:col>6</xdr:col>
      <xdr:colOff>561975</xdr:colOff>
      <xdr:row>77</xdr:row>
      <xdr:rowOff>107214</xdr:rowOff>
    </xdr:to>
    <xdr:sp macro="" textlink="">
      <xdr:nvSpPr>
        <xdr:cNvPr id="192" name="円/楕円 191"/>
        <xdr:cNvSpPr/>
      </xdr:nvSpPr>
      <xdr:spPr>
        <a:xfrm>
          <a:off x="4584700" y="13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28491</xdr:rowOff>
    </xdr:from>
    <xdr:ext cx="469744" cy="259045"/>
    <xdr:sp macro="" textlink="">
      <xdr:nvSpPr>
        <xdr:cNvPr id="193" name="維持補修費該当値テキスト"/>
        <xdr:cNvSpPr txBox="1"/>
      </xdr:nvSpPr>
      <xdr:spPr>
        <a:xfrm>
          <a:off x="4686300" y="130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125476</xdr:rowOff>
    </xdr:from>
    <xdr:to>
      <xdr:col>5</xdr:col>
      <xdr:colOff>409575</xdr:colOff>
      <xdr:row>77</xdr:row>
      <xdr:rowOff>55626</xdr:rowOff>
    </xdr:to>
    <xdr:sp macro="" textlink="">
      <xdr:nvSpPr>
        <xdr:cNvPr id="194" name="円/楕円 193"/>
        <xdr:cNvSpPr/>
      </xdr:nvSpPr>
      <xdr:spPr>
        <a:xfrm>
          <a:off x="3746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72153</xdr:rowOff>
    </xdr:from>
    <xdr:ext cx="469744" cy="259045"/>
    <xdr:sp macro="" textlink="">
      <xdr:nvSpPr>
        <xdr:cNvPr id="195" name="テキスト ボックス 194"/>
        <xdr:cNvSpPr txBox="1"/>
      </xdr:nvSpPr>
      <xdr:spPr>
        <a:xfrm>
          <a:off x="3562427"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141554</xdr:rowOff>
    </xdr:from>
    <xdr:to>
      <xdr:col>4</xdr:col>
      <xdr:colOff>206375</xdr:colOff>
      <xdr:row>76</xdr:row>
      <xdr:rowOff>71704</xdr:rowOff>
    </xdr:to>
    <xdr:sp macro="" textlink="">
      <xdr:nvSpPr>
        <xdr:cNvPr id="196" name="円/楕円 195"/>
        <xdr:cNvSpPr/>
      </xdr:nvSpPr>
      <xdr:spPr>
        <a:xfrm>
          <a:off x="28575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88231</xdr:rowOff>
    </xdr:from>
    <xdr:ext cx="469744" cy="259045"/>
    <xdr:sp macro="" textlink="">
      <xdr:nvSpPr>
        <xdr:cNvPr id="197" name="テキスト ボックス 196"/>
        <xdr:cNvSpPr txBox="1"/>
      </xdr:nvSpPr>
      <xdr:spPr>
        <a:xfrm>
          <a:off x="2673427" y="1277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144526</xdr:rowOff>
    </xdr:from>
    <xdr:to>
      <xdr:col>3</xdr:col>
      <xdr:colOff>3175</xdr:colOff>
      <xdr:row>76</xdr:row>
      <xdr:rowOff>74676</xdr:rowOff>
    </xdr:to>
    <xdr:sp macro="" textlink="">
      <xdr:nvSpPr>
        <xdr:cNvPr id="198" name="円/楕円 197"/>
        <xdr:cNvSpPr/>
      </xdr:nvSpPr>
      <xdr:spPr>
        <a:xfrm>
          <a:off x="1968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91203</xdr:rowOff>
    </xdr:from>
    <xdr:ext cx="469744" cy="259045"/>
    <xdr:sp macro="" textlink="">
      <xdr:nvSpPr>
        <xdr:cNvPr id="199" name="テキスト ボックス 198"/>
        <xdr:cNvSpPr txBox="1"/>
      </xdr:nvSpPr>
      <xdr:spPr>
        <a:xfrm>
          <a:off x="1784427" y="127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157023</xdr:rowOff>
    </xdr:from>
    <xdr:to>
      <xdr:col>1</xdr:col>
      <xdr:colOff>485775</xdr:colOff>
      <xdr:row>77</xdr:row>
      <xdr:rowOff>87173</xdr:rowOff>
    </xdr:to>
    <xdr:sp macro="" textlink="">
      <xdr:nvSpPr>
        <xdr:cNvPr id="200" name="円/楕円 199"/>
        <xdr:cNvSpPr/>
      </xdr:nvSpPr>
      <xdr:spPr>
        <a:xfrm>
          <a:off x="1079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103700</xdr:rowOff>
    </xdr:from>
    <xdr:ext cx="469744" cy="259045"/>
    <xdr:sp macro="" textlink="">
      <xdr:nvSpPr>
        <xdr:cNvPr id="201" name="テキスト ボックス 200"/>
        <xdr:cNvSpPr txBox="1"/>
      </xdr:nvSpPr>
      <xdr:spPr>
        <a:xfrm>
          <a:off x="895427" y="1296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128403</xdr:rowOff>
    </xdr:from>
    <xdr:to>
      <xdr:col>6</xdr:col>
      <xdr:colOff>511175</xdr:colOff>
      <xdr:row>95</xdr:row>
      <xdr:rowOff>2121</xdr:rowOff>
    </xdr:to>
    <xdr:cxnSp macro="">
      <xdr:nvCxnSpPr>
        <xdr:cNvPr id="231" name="直線コネクタ 230"/>
        <xdr:cNvCxnSpPr/>
      </xdr:nvCxnSpPr>
      <xdr:spPr>
        <a:xfrm flipV="1">
          <a:off x="3797300" y="16244703"/>
          <a:ext cx="8382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2121</xdr:rowOff>
    </xdr:from>
    <xdr:to>
      <xdr:col>5</xdr:col>
      <xdr:colOff>358775</xdr:colOff>
      <xdr:row>95</xdr:row>
      <xdr:rowOff>2578</xdr:rowOff>
    </xdr:to>
    <xdr:cxnSp macro="">
      <xdr:nvCxnSpPr>
        <xdr:cNvPr id="234" name="直線コネクタ 233"/>
        <xdr:cNvCxnSpPr/>
      </xdr:nvCxnSpPr>
      <xdr:spPr>
        <a:xfrm flipV="1">
          <a:off x="2908300" y="162898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2578</xdr:rowOff>
    </xdr:from>
    <xdr:to>
      <xdr:col>4</xdr:col>
      <xdr:colOff>155575</xdr:colOff>
      <xdr:row>95</xdr:row>
      <xdr:rowOff>169380</xdr:rowOff>
    </xdr:to>
    <xdr:cxnSp macro="">
      <xdr:nvCxnSpPr>
        <xdr:cNvPr id="237" name="直線コネクタ 236"/>
        <xdr:cNvCxnSpPr/>
      </xdr:nvCxnSpPr>
      <xdr:spPr>
        <a:xfrm flipV="1">
          <a:off x="2019300" y="16290328"/>
          <a:ext cx="889000" cy="1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169380</xdr:rowOff>
    </xdr:from>
    <xdr:to>
      <xdr:col>2</xdr:col>
      <xdr:colOff>638175</xdr:colOff>
      <xdr:row>96</xdr:row>
      <xdr:rowOff>36049</xdr:rowOff>
    </xdr:to>
    <xdr:cxnSp macro="">
      <xdr:nvCxnSpPr>
        <xdr:cNvPr id="240" name="直線コネクタ 239"/>
        <xdr:cNvCxnSpPr/>
      </xdr:nvCxnSpPr>
      <xdr:spPr>
        <a:xfrm flipV="1">
          <a:off x="1130300" y="16457130"/>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77603</xdr:rowOff>
    </xdr:from>
    <xdr:to>
      <xdr:col>6</xdr:col>
      <xdr:colOff>561975</xdr:colOff>
      <xdr:row>95</xdr:row>
      <xdr:rowOff>7753</xdr:rowOff>
    </xdr:to>
    <xdr:sp macro="" textlink="">
      <xdr:nvSpPr>
        <xdr:cNvPr id="250" name="円/楕円 249"/>
        <xdr:cNvSpPr/>
      </xdr:nvSpPr>
      <xdr:spPr>
        <a:xfrm>
          <a:off x="4584700" y="161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100480</xdr:rowOff>
    </xdr:from>
    <xdr:ext cx="534377" cy="259045"/>
    <xdr:sp macro="" textlink="">
      <xdr:nvSpPr>
        <xdr:cNvPr id="251" name="扶助費該当値テキスト"/>
        <xdr:cNvSpPr txBox="1"/>
      </xdr:nvSpPr>
      <xdr:spPr>
        <a:xfrm>
          <a:off x="4686300" y="160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122771</xdr:rowOff>
    </xdr:from>
    <xdr:to>
      <xdr:col>5</xdr:col>
      <xdr:colOff>409575</xdr:colOff>
      <xdr:row>95</xdr:row>
      <xdr:rowOff>52921</xdr:rowOff>
    </xdr:to>
    <xdr:sp macro="" textlink="">
      <xdr:nvSpPr>
        <xdr:cNvPr id="252" name="円/楕円 251"/>
        <xdr:cNvSpPr/>
      </xdr:nvSpPr>
      <xdr:spPr>
        <a:xfrm>
          <a:off x="3746500" y="162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69448</xdr:rowOff>
    </xdr:from>
    <xdr:ext cx="534377" cy="259045"/>
    <xdr:sp macro="" textlink="">
      <xdr:nvSpPr>
        <xdr:cNvPr id="253" name="テキスト ボックス 252"/>
        <xdr:cNvSpPr txBox="1"/>
      </xdr:nvSpPr>
      <xdr:spPr>
        <a:xfrm>
          <a:off x="3530111" y="16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123228</xdr:rowOff>
    </xdr:from>
    <xdr:to>
      <xdr:col>4</xdr:col>
      <xdr:colOff>206375</xdr:colOff>
      <xdr:row>95</xdr:row>
      <xdr:rowOff>53378</xdr:rowOff>
    </xdr:to>
    <xdr:sp macro="" textlink="">
      <xdr:nvSpPr>
        <xdr:cNvPr id="254" name="円/楕円 253"/>
        <xdr:cNvSpPr/>
      </xdr:nvSpPr>
      <xdr:spPr>
        <a:xfrm>
          <a:off x="28575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69905</xdr:rowOff>
    </xdr:from>
    <xdr:ext cx="534377" cy="259045"/>
    <xdr:sp macro="" textlink="">
      <xdr:nvSpPr>
        <xdr:cNvPr id="255" name="テキスト ボックス 254"/>
        <xdr:cNvSpPr txBox="1"/>
      </xdr:nvSpPr>
      <xdr:spPr>
        <a:xfrm>
          <a:off x="2641111" y="16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118580</xdr:rowOff>
    </xdr:from>
    <xdr:to>
      <xdr:col>3</xdr:col>
      <xdr:colOff>3175</xdr:colOff>
      <xdr:row>96</xdr:row>
      <xdr:rowOff>48730</xdr:rowOff>
    </xdr:to>
    <xdr:sp macro="" textlink="">
      <xdr:nvSpPr>
        <xdr:cNvPr id="256" name="円/楕円 255"/>
        <xdr:cNvSpPr/>
      </xdr:nvSpPr>
      <xdr:spPr>
        <a:xfrm>
          <a:off x="1968500" y="1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65257</xdr:rowOff>
    </xdr:from>
    <xdr:ext cx="534377" cy="259045"/>
    <xdr:sp macro="" textlink="">
      <xdr:nvSpPr>
        <xdr:cNvPr id="257" name="テキスト ボックス 256"/>
        <xdr:cNvSpPr txBox="1"/>
      </xdr:nvSpPr>
      <xdr:spPr>
        <a:xfrm>
          <a:off x="1752111" y="161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156699</xdr:rowOff>
    </xdr:from>
    <xdr:to>
      <xdr:col>1</xdr:col>
      <xdr:colOff>485775</xdr:colOff>
      <xdr:row>96</xdr:row>
      <xdr:rowOff>86849</xdr:rowOff>
    </xdr:to>
    <xdr:sp macro="" textlink="">
      <xdr:nvSpPr>
        <xdr:cNvPr id="258" name="円/楕円 257"/>
        <xdr:cNvSpPr/>
      </xdr:nvSpPr>
      <xdr:spPr>
        <a:xfrm>
          <a:off x="1079500" y="16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103376</xdr:rowOff>
    </xdr:from>
    <xdr:ext cx="534377" cy="259045"/>
    <xdr:sp macro="" textlink="">
      <xdr:nvSpPr>
        <xdr:cNvPr id="259" name="テキスト ボックス 258"/>
        <xdr:cNvSpPr txBox="1"/>
      </xdr:nvSpPr>
      <xdr:spPr>
        <a:xfrm>
          <a:off x="863111" y="162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79569</xdr:rowOff>
    </xdr:from>
    <xdr:to>
      <xdr:col>15</xdr:col>
      <xdr:colOff>180975</xdr:colOff>
      <xdr:row>37</xdr:row>
      <xdr:rowOff>83300</xdr:rowOff>
    </xdr:to>
    <xdr:cxnSp macro="">
      <xdr:nvCxnSpPr>
        <xdr:cNvPr id="286" name="直線コネクタ 285"/>
        <xdr:cNvCxnSpPr/>
      </xdr:nvCxnSpPr>
      <xdr:spPr>
        <a:xfrm flipV="1">
          <a:off x="9639300" y="6423219"/>
          <a:ext cx="8382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83300</xdr:rowOff>
    </xdr:from>
    <xdr:to>
      <xdr:col>14</xdr:col>
      <xdr:colOff>28575</xdr:colOff>
      <xdr:row>37</xdr:row>
      <xdr:rowOff>128764</xdr:rowOff>
    </xdr:to>
    <xdr:cxnSp macro="">
      <xdr:nvCxnSpPr>
        <xdr:cNvPr id="289" name="直線コネクタ 288"/>
        <xdr:cNvCxnSpPr/>
      </xdr:nvCxnSpPr>
      <xdr:spPr>
        <a:xfrm flipV="1">
          <a:off x="8750300" y="6426950"/>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128764</xdr:rowOff>
    </xdr:from>
    <xdr:to>
      <xdr:col>12</xdr:col>
      <xdr:colOff>511175</xdr:colOff>
      <xdr:row>37</xdr:row>
      <xdr:rowOff>132686</xdr:rowOff>
    </xdr:to>
    <xdr:cxnSp macro="">
      <xdr:nvCxnSpPr>
        <xdr:cNvPr id="292" name="直線コネクタ 291"/>
        <xdr:cNvCxnSpPr/>
      </xdr:nvCxnSpPr>
      <xdr:spPr>
        <a:xfrm flipV="1">
          <a:off x="7861300" y="6472414"/>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132686</xdr:rowOff>
    </xdr:from>
    <xdr:to>
      <xdr:col>11</xdr:col>
      <xdr:colOff>307975</xdr:colOff>
      <xdr:row>37</xdr:row>
      <xdr:rowOff>141227</xdr:rowOff>
    </xdr:to>
    <xdr:cxnSp macro="">
      <xdr:nvCxnSpPr>
        <xdr:cNvPr id="295" name="直線コネクタ 294"/>
        <xdr:cNvCxnSpPr/>
      </xdr:nvCxnSpPr>
      <xdr:spPr>
        <a:xfrm flipV="1">
          <a:off x="6972300" y="6476336"/>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28769</xdr:rowOff>
    </xdr:from>
    <xdr:to>
      <xdr:col>15</xdr:col>
      <xdr:colOff>231775</xdr:colOff>
      <xdr:row>37</xdr:row>
      <xdr:rowOff>130369</xdr:rowOff>
    </xdr:to>
    <xdr:sp macro="" textlink="">
      <xdr:nvSpPr>
        <xdr:cNvPr id="305" name="円/楕円 304"/>
        <xdr:cNvSpPr/>
      </xdr:nvSpPr>
      <xdr:spPr>
        <a:xfrm>
          <a:off x="10426700" y="63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51646</xdr:rowOff>
    </xdr:from>
    <xdr:ext cx="534377" cy="259045"/>
    <xdr:sp macro="" textlink="">
      <xdr:nvSpPr>
        <xdr:cNvPr id="306" name="補助費等該当値テキスト"/>
        <xdr:cNvSpPr txBox="1"/>
      </xdr:nvSpPr>
      <xdr:spPr>
        <a:xfrm>
          <a:off x="10528300" y="62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32500</xdr:rowOff>
    </xdr:from>
    <xdr:to>
      <xdr:col>14</xdr:col>
      <xdr:colOff>79375</xdr:colOff>
      <xdr:row>37</xdr:row>
      <xdr:rowOff>134100</xdr:rowOff>
    </xdr:to>
    <xdr:sp macro="" textlink="">
      <xdr:nvSpPr>
        <xdr:cNvPr id="307" name="円/楕円 306"/>
        <xdr:cNvSpPr/>
      </xdr:nvSpPr>
      <xdr:spPr>
        <a:xfrm>
          <a:off x="9588500" y="63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150627</xdr:rowOff>
    </xdr:from>
    <xdr:ext cx="534377" cy="259045"/>
    <xdr:sp macro="" textlink="">
      <xdr:nvSpPr>
        <xdr:cNvPr id="308" name="テキスト ボックス 307"/>
        <xdr:cNvSpPr txBox="1"/>
      </xdr:nvSpPr>
      <xdr:spPr>
        <a:xfrm>
          <a:off x="9372111" y="61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77964</xdr:rowOff>
    </xdr:from>
    <xdr:to>
      <xdr:col>12</xdr:col>
      <xdr:colOff>561975</xdr:colOff>
      <xdr:row>38</xdr:row>
      <xdr:rowOff>8114</xdr:rowOff>
    </xdr:to>
    <xdr:sp macro="" textlink="">
      <xdr:nvSpPr>
        <xdr:cNvPr id="309" name="円/楕円 308"/>
        <xdr:cNvSpPr/>
      </xdr:nvSpPr>
      <xdr:spPr>
        <a:xfrm>
          <a:off x="8699500" y="64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170690</xdr:rowOff>
    </xdr:from>
    <xdr:ext cx="534377" cy="259045"/>
    <xdr:sp macro="" textlink="">
      <xdr:nvSpPr>
        <xdr:cNvPr id="310" name="テキスト ボックス 309"/>
        <xdr:cNvSpPr txBox="1"/>
      </xdr:nvSpPr>
      <xdr:spPr>
        <a:xfrm>
          <a:off x="8483111" y="65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81886</xdr:rowOff>
    </xdr:from>
    <xdr:to>
      <xdr:col>11</xdr:col>
      <xdr:colOff>358775</xdr:colOff>
      <xdr:row>38</xdr:row>
      <xdr:rowOff>12036</xdr:rowOff>
    </xdr:to>
    <xdr:sp macro="" textlink="">
      <xdr:nvSpPr>
        <xdr:cNvPr id="311" name="円/楕円 310"/>
        <xdr:cNvSpPr/>
      </xdr:nvSpPr>
      <xdr:spPr>
        <a:xfrm>
          <a:off x="7810500" y="64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3163</xdr:rowOff>
    </xdr:from>
    <xdr:ext cx="534377" cy="259045"/>
    <xdr:sp macro="" textlink="">
      <xdr:nvSpPr>
        <xdr:cNvPr id="312" name="テキスト ボックス 311"/>
        <xdr:cNvSpPr txBox="1"/>
      </xdr:nvSpPr>
      <xdr:spPr>
        <a:xfrm>
          <a:off x="7594111" y="651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90427</xdr:rowOff>
    </xdr:from>
    <xdr:to>
      <xdr:col>10</xdr:col>
      <xdr:colOff>155575</xdr:colOff>
      <xdr:row>38</xdr:row>
      <xdr:rowOff>20577</xdr:rowOff>
    </xdr:to>
    <xdr:sp macro="" textlink="">
      <xdr:nvSpPr>
        <xdr:cNvPr id="313" name="円/楕円 312"/>
        <xdr:cNvSpPr/>
      </xdr:nvSpPr>
      <xdr:spPr>
        <a:xfrm>
          <a:off x="6921500" y="64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11704</xdr:rowOff>
    </xdr:from>
    <xdr:ext cx="534377" cy="259045"/>
    <xdr:sp macro="" textlink="">
      <xdr:nvSpPr>
        <xdr:cNvPr id="314" name="テキスト ボックス 313"/>
        <xdr:cNvSpPr txBox="1"/>
      </xdr:nvSpPr>
      <xdr:spPr>
        <a:xfrm>
          <a:off x="6705111" y="65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67737</xdr:rowOff>
    </xdr:from>
    <xdr:to>
      <xdr:col>15</xdr:col>
      <xdr:colOff>180975</xdr:colOff>
      <xdr:row>54</xdr:row>
      <xdr:rowOff>168747</xdr:rowOff>
    </xdr:to>
    <xdr:cxnSp macro="">
      <xdr:nvCxnSpPr>
        <xdr:cNvPr id="343" name="直線コネクタ 342"/>
        <xdr:cNvCxnSpPr/>
      </xdr:nvCxnSpPr>
      <xdr:spPr>
        <a:xfrm flipV="1">
          <a:off x="9639300" y="9154587"/>
          <a:ext cx="838200" cy="27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168747</xdr:rowOff>
    </xdr:from>
    <xdr:to>
      <xdr:col>14</xdr:col>
      <xdr:colOff>28575</xdr:colOff>
      <xdr:row>55</xdr:row>
      <xdr:rowOff>44069</xdr:rowOff>
    </xdr:to>
    <xdr:cxnSp macro="">
      <xdr:nvCxnSpPr>
        <xdr:cNvPr id="346" name="直線コネクタ 345"/>
        <xdr:cNvCxnSpPr/>
      </xdr:nvCxnSpPr>
      <xdr:spPr>
        <a:xfrm flipV="1">
          <a:off x="8750300" y="9427047"/>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28798</xdr:rowOff>
    </xdr:from>
    <xdr:to>
      <xdr:col>12</xdr:col>
      <xdr:colOff>511175</xdr:colOff>
      <xdr:row>55</xdr:row>
      <xdr:rowOff>44069</xdr:rowOff>
    </xdr:to>
    <xdr:cxnSp macro="">
      <xdr:nvCxnSpPr>
        <xdr:cNvPr id="349" name="直線コネクタ 348"/>
        <xdr:cNvCxnSpPr/>
      </xdr:nvCxnSpPr>
      <xdr:spPr>
        <a:xfrm>
          <a:off x="7861300" y="9115648"/>
          <a:ext cx="889000" cy="35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28798</xdr:rowOff>
    </xdr:from>
    <xdr:to>
      <xdr:col>11</xdr:col>
      <xdr:colOff>307975</xdr:colOff>
      <xdr:row>54</xdr:row>
      <xdr:rowOff>153522</xdr:rowOff>
    </xdr:to>
    <xdr:cxnSp macro="">
      <xdr:nvCxnSpPr>
        <xdr:cNvPr id="352" name="直線コネクタ 351"/>
        <xdr:cNvCxnSpPr/>
      </xdr:nvCxnSpPr>
      <xdr:spPr>
        <a:xfrm flipV="1">
          <a:off x="6972300" y="9115648"/>
          <a:ext cx="889000" cy="29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16937</xdr:rowOff>
    </xdr:from>
    <xdr:to>
      <xdr:col>15</xdr:col>
      <xdr:colOff>231775</xdr:colOff>
      <xdr:row>53</xdr:row>
      <xdr:rowOff>118537</xdr:rowOff>
    </xdr:to>
    <xdr:sp macro="" textlink="">
      <xdr:nvSpPr>
        <xdr:cNvPr id="362" name="円/楕円 361"/>
        <xdr:cNvSpPr/>
      </xdr:nvSpPr>
      <xdr:spPr>
        <a:xfrm>
          <a:off x="10426700" y="91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39814</xdr:rowOff>
    </xdr:from>
    <xdr:ext cx="599010" cy="259045"/>
    <xdr:sp macro="" textlink="">
      <xdr:nvSpPr>
        <xdr:cNvPr id="363" name="普通建設事業費該当値テキスト"/>
        <xdr:cNvSpPr txBox="1"/>
      </xdr:nvSpPr>
      <xdr:spPr>
        <a:xfrm>
          <a:off x="10528300" y="8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131,944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117947</xdr:rowOff>
    </xdr:from>
    <xdr:to>
      <xdr:col>14</xdr:col>
      <xdr:colOff>79375</xdr:colOff>
      <xdr:row>55</xdr:row>
      <xdr:rowOff>48097</xdr:rowOff>
    </xdr:to>
    <xdr:sp macro="" textlink="">
      <xdr:nvSpPr>
        <xdr:cNvPr id="364" name="円/楕円 363"/>
        <xdr:cNvSpPr/>
      </xdr:nvSpPr>
      <xdr:spPr>
        <a:xfrm>
          <a:off x="9588500" y="93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64624</xdr:rowOff>
    </xdr:from>
    <xdr:ext cx="534377" cy="259045"/>
    <xdr:sp macro="" textlink="">
      <xdr:nvSpPr>
        <xdr:cNvPr id="365" name="テキスト ボックス 364"/>
        <xdr:cNvSpPr txBox="1"/>
      </xdr:nvSpPr>
      <xdr:spPr>
        <a:xfrm>
          <a:off x="9372111" y="91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164719</xdr:rowOff>
    </xdr:from>
    <xdr:to>
      <xdr:col>12</xdr:col>
      <xdr:colOff>561975</xdr:colOff>
      <xdr:row>55</xdr:row>
      <xdr:rowOff>94869</xdr:rowOff>
    </xdr:to>
    <xdr:sp macro="" textlink="">
      <xdr:nvSpPr>
        <xdr:cNvPr id="366" name="円/楕円 365"/>
        <xdr:cNvSpPr/>
      </xdr:nvSpPr>
      <xdr:spPr>
        <a:xfrm>
          <a:off x="8699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111396</xdr:rowOff>
    </xdr:from>
    <xdr:ext cx="534377" cy="259045"/>
    <xdr:sp macro="" textlink="">
      <xdr:nvSpPr>
        <xdr:cNvPr id="367" name="テキスト ボックス 366"/>
        <xdr:cNvSpPr txBox="1"/>
      </xdr:nvSpPr>
      <xdr:spPr>
        <a:xfrm>
          <a:off x="8483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149448</xdr:rowOff>
    </xdr:from>
    <xdr:to>
      <xdr:col>11</xdr:col>
      <xdr:colOff>358775</xdr:colOff>
      <xdr:row>53</xdr:row>
      <xdr:rowOff>79598</xdr:rowOff>
    </xdr:to>
    <xdr:sp macro="" textlink="">
      <xdr:nvSpPr>
        <xdr:cNvPr id="368" name="円/楕円 367"/>
        <xdr:cNvSpPr/>
      </xdr:nvSpPr>
      <xdr:spPr>
        <a:xfrm>
          <a:off x="7810500" y="90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96125</xdr:rowOff>
    </xdr:from>
    <xdr:ext cx="599010" cy="259045"/>
    <xdr:sp macro="" textlink="">
      <xdr:nvSpPr>
        <xdr:cNvPr id="369" name="テキスト ボックス 368"/>
        <xdr:cNvSpPr txBox="1"/>
      </xdr:nvSpPr>
      <xdr:spPr>
        <a:xfrm>
          <a:off x="7561794" y="88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102722</xdr:rowOff>
    </xdr:from>
    <xdr:to>
      <xdr:col>10</xdr:col>
      <xdr:colOff>155575</xdr:colOff>
      <xdr:row>55</xdr:row>
      <xdr:rowOff>32872</xdr:rowOff>
    </xdr:to>
    <xdr:sp macro="" textlink="">
      <xdr:nvSpPr>
        <xdr:cNvPr id="370" name="円/楕円 369"/>
        <xdr:cNvSpPr/>
      </xdr:nvSpPr>
      <xdr:spPr>
        <a:xfrm>
          <a:off x="6921500" y="93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49399</xdr:rowOff>
    </xdr:from>
    <xdr:ext cx="534377" cy="259045"/>
    <xdr:sp macro="" textlink="">
      <xdr:nvSpPr>
        <xdr:cNvPr id="371" name="テキスト ボックス 370"/>
        <xdr:cNvSpPr txBox="1"/>
      </xdr:nvSpPr>
      <xdr:spPr>
        <a:xfrm>
          <a:off x="6705111" y="91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56235</xdr:rowOff>
    </xdr:from>
    <xdr:to>
      <xdr:col>15</xdr:col>
      <xdr:colOff>180975</xdr:colOff>
      <xdr:row>78</xdr:row>
      <xdr:rowOff>85725</xdr:rowOff>
    </xdr:to>
    <xdr:cxnSp macro="">
      <xdr:nvCxnSpPr>
        <xdr:cNvPr id="400" name="直線コネクタ 399"/>
        <xdr:cNvCxnSpPr/>
      </xdr:nvCxnSpPr>
      <xdr:spPr>
        <a:xfrm>
          <a:off x="9639300" y="13257885"/>
          <a:ext cx="838200" cy="2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163246</xdr:rowOff>
    </xdr:from>
    <xdr:to>
      <xdr:col>14</xdr:col>
      <xdr:colOff>28575</xdr:colOff>
      <xdr:row>77</xdr:row>
      <xdr:rowOff>56235</xdr:rowOff>
    </xdr:to>
    <xdr:cxnSp macro="">
      <xdr:nvCxnSpPr>
        <xdr:cNvPr id="403" name="直線コネクタ 402"/>
        <xdr:cNvCxnSpPr/>
      </xdr:nvCxnSpPr>
      <xdr:spPr>
        <a:xfrm>
          <a:off x="8750300" y="13193446"/>
          <a:ext cx="889000" cy="6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34925</xdr:rowOff>
    </xdr:from>
    <xdr:to>
      <xdr:col>15</xdr:col>
      <xdr:colOff>231775</xdr:colOff>
      <xdr:row>78</xdr:row>
      <xdr:rowOff>136525</xdr:rowOff>
    </xdr:to>
    <xdr:sp macro="" textlink="">
      <xdr:nvSpPr>
        <xdr:cNvPr id="413" name="円/楕円 412"/>
        <xdr:cNvSpPr/>
      </xdr:nvSpPr>
      <xdr:spPr>
        <a:xfrm>
          <a:off x="10426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13352</xdr:rowOff>
    </xdr:from>
    <xdr:ext cx="534377" cy="259045"/>
    <xdr:sp macro="" textlink="">
      <xdr:nvSpPr>
        <xdr:cNvPr id="414" name="普通建設事業費 （ うち新規整備　）該当値テキスト"/>
        <xdr:cNvSpPr txBox="1"/>
      </xdr:nvSpPr>
      <xdr:spPr>
        <a:xfrm>
          <a:off x="10528300" y="133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5435</xdr:rowOff>
    </xdr:from>
    <xdr:to>
      <xdr:col>14</xdr:col>
      <xdr:colOff>79375</xdr:colOff>
      <xdr:row>77</xdr:row>
      <xdr:rowOff>107035</xdr:rowOff>
    </xdr:to>
    <xdr:sp macro="" textlink="">
      <xdr:nvSpPr>
        <xdr:cNvPr id="415" name="円/楕円 414"/>
        <xdr:cNvSpPr/>
      </xdr:nvSpPr>
      <xdr:spPr>
        <a:xfrm>
          <a:off x="9588500" y="132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123562</xdr:rowOff>
    </xdr:from>
    <xdr:ext cx="534377" cy="259045"/>
    <xdr:sp macro="" textlink="">
      <xdr:nvSpPr>
        <xdr:cNvPr id="416" name="テキスト ボックス 415"/>
        <xdr:cNvSpPr txBox="1"/>
      </xdr:nvSpPr>
      <xdr:spPr>
        <a:xfrm>
          <a:off x="9372111" y="129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112446</xdr:rowOff>
    </xdr:from>
    <xdr:to>
      <xdr:col>12</xdr:col>
      <xdr:colOff>561975</xdr:colOff>
      <xdr:row>77</xdr:row>
      <xdr:rowOff>42596</xdr:rowOff>
    </xdr:to>
    <xdr:sp macro="" textlink="">
      <xdr:nvSpPr>
        <xdr:cNvPr id="417" name="円/楕円 416"/>
        <xdr:cNvSpPr/>
      </xdr:nvSpPr>
      <xdr:spPr>
        <a:xfrm>
          <a:off x="8699500" y="13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59123</xdr:rowOff>
    </xdr:from>
    <xdr:ext cx="534377" cy="259045"/>
    <xdr:sp macro="" textlink="">
      <xdr:nvSpPr>
        <xdr:cNvPr id="418" name="テキスト ボックス 417"/>
        <xdr:cNvSpPr txBox="1"/>
      </xdr:nvSpPr>
      <xdr:spPr>
        <a:xfrm>
          <a:off x="8483111" y="129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96343</xdr:rowOff>
    </xdr:from>
    <xdr:to>
      <xdr:col>15</xdr:col>
      <xdr:colOff>180975</xdr:colOff>
      <xdr:row>95</xdr:row>
      <xdr:rowOff>134632</xdr:rowOff>
    </xdr:to>
    <xdr:cxnSp macro="">
      <xdr:nvCxnSpPr>
        <xdr:cNvPr id="447" name="直線コネクタ 446"/>
        <xdr:cNvCxnSpPr/>
      </xdr:nvCxnSpPr>
      <xdr:spPr>
        <a:xfrm flipV="1">
          <a:off x="9639300" y="15869743"/>
          <a:ext cx="838200" cy="5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134632</xdr:rowOff>
    </xdr:from>
    <xdr:to>
      <xdr:col>14</xdr:col>
      <xdr:colOff>28575</xdr:colOff>
      <xdr:row>97</xdr:row>
      <xdr:rowOff>75972</xdr:rowOff>
    </xdr:to>
    <xdr:cxnSp macro="">
      <xdr:nvCxnSpPr>
        <xdr:cNvPr id="450" name="直線コネクタ 449"/>
        <xdr:cNvCxnSpPr/>
      </xdr:nvCxnSpPr>
      <xdr:spPr>
        <a:xfrm flipV="1">
          <a:off x="8750300" y="16422382"/>
          <a:ext cx="889000" cy="2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45543</xdr:rowOff>
    </xdr:from>
    <xdr:to>
      <xdr:col>15</xdr:col>
      <xdr:colOff>231775</xdr:colOff>
      <xdr:row>92</xdr:row>
      <xdr:rowOff>147143</xdr:rowOff>
    </xdr:to>
    <xdr:sp macro="" textlink="">
      <xdr:nvSpPr>
        <xdr:cNvPr id="460" name="円/楕円 459"/>
        <xdr:cNvSpPr/>
      </xdr:nvSpPr>
      <xdr:spPr>
        <a:xfrm>
          <a:off x="10426700" y="158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68420</xdr:rowOff>
    </xdr:from>
    <xdr:ext cx="534377" cy="259045"/>
    <xdr:sp macro="" textlink="">
      <xdr:nvSpPr>
        <xdr:cNvPr id="461" name="普通建設事業費 （ うち更新整備　）該当値テキスト"/>
        <xdr:cNvSpPr txBox="1"/>
      </xdr:nvSpPr>
      <xdr:spPr>
        <a:xfrm>
          <a:off x="10528300" y="156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83832</xdr:rowOff>
    </xdr:from>
    <xdr:to>
      <xdr:col>14</xdr:col>
      <xdr:colOff>79375</xdr:colOff>
      <xdr:row>96</xdr:row>
      <xdr:rowOff>13982</xdr:rowOff>
    </xdr:to>
    <xdr:sp macro="" textlink="">
      <xdr:nvSpPr>
        <xdr:cNvPr id="462" name="円/楕円 461"/>
        <xdr:cNvSpPr/>
      </xdr:nvSpPr>
      <xdr:spPr>
        <a:xfrm>
          <a:off x="95885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30509</xdr:rowOff>
    </xdr:from>
    <xdr:ext cx="534377" cy="259045"/>
    <xdr:sp macro="" textlink="">
      <xdr:nvSpPr>
        <xdr:cNvPr id="463" name="テキスト ボックス 462"/>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25172</xdr:rowOff>
    </xdr:from>
    <xdr:to>
      <xdr:col>12</xdr:col>
      <xdr:colOff>561975</xdr:colOff>
      <xdr:row>97</xdr:row>
      <xdr:rowOff>126772</xdr:rowOff>
    </xdr:to>
    <xdr:sp macro="" textlink="">
      <xdr:nvSpPr>
        <xdr:cNvPr id="464" name="円/楕円 463"/>
        <xdr:cNvSpPr/>
      </xdr:nvSpPr>
      <xdr:spPr>
        <a:xfrm>
          <a:off x="8699500" y="166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143299</xdr:rowOff>
    </xdr:from>
    <xdr:ext cx="534377" cy="259045"/>
    <xdr:sp macro="" textlink="">
      <xdr:nvSpPr>
        <xdr:cNvPr id="465" name="テキスト ボックス 464"/>
        <xdr:cNvSpPr txBox="1"/>
      </xdr:nvSpPr>
      <xdr:spPr>
        <a:xfrm>
          <a:off x="8483111" y="164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123579</xdr:rowOff>
    </xdr:from>
    <xdr:to>
      <xdr:col>23</xdr:col>
      <xdr:colOff>517525</xdr:colOff>
      <xdr:row>77</xdr:row>
      <xdr:rowOff>141159</xdr:rowOff>
    </xdr:to>
    <xdr:cxnSp macro="">
      <xdr:nvCxnSpPr>
        <xdr:cNvPr id="602" name="直線コネクタ 601"/>
        <xdr:cNvCxnSpPr/>
      </xdr:nvCxnSpPr>
      <xdr:spPr>
        <a:xfrm>
          <a:off x="15481300" y="13325229"/>
          <a:ext cx="838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98214</xdr:rowOff>
    </xdr:from>
    <xdr:to>
      <xdr:col>22</xdr:col>
      <xdr:colOff>365125</xdr:colOff>
      <xdr:row>77</xdr:row>
      <xdr:rowOff>123579</xdr:rowOff>
    </xdr:to>
    <xdr:cxnSp macro="">
      <xdr:nvCxnSpPr>
        <xdr:cNvPr id="605" name="直線コネクタ 604"/>
        <xdr:cNvCxnSpPr/>
      </xdr:nvCxnSpPr>
      <xdr:spPr>
        <a:xfrm>
          <a:off x="14592300" y="13299864"/>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98214</xdr:rowOff>
    </xdr:from>
    <xdr:to>
      <xdr:col>21</xdr:col>
      <xdr:colOff>161925</xdr:colOff>
      <xdr:row>77</xdr:row>
      <xdr:rowOff>143303</xdr:rowOff>
    </xdr:to>
    <xdr:cxnSp macro="">
      <xdr:nvCxnSpPr>
        <xdr:cNvPr id="608" name="直線コネクタ 607"/>
        <xdr:cNvCxnSpPr/>
      </xdr:nvCxnSpPr>
      <xdr:spPr>
        <a:xfrm flipV="1">
          <a:off x="13703300" y="13299864"/>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132373</xdr:rowOff>
    </xdr:from>
    <xdr:to>
      <xdr:col>19</xdr:col>
      <xdr:colOff>644525</xdr:colOff>
      <xdr:row>77</xdr:row>
      <xdr:rowOff>143303</xdr:rowOff>
    </xdr:to>
    <xdr:cxnSp macro="">
      <xdr:nvCxnSpPr>
        <xdr:cNvPr id="611" name="直線コネクタ 610"/>
        <xdr:cNvCxnSpPr/>
      </xdr:nvCxnSpPr>
      <xdr:spPr>
        <a:xfrm>
          <a:off x="12814300" y="13334023"/>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90359</xdr:rowOff>
    </xdr:from>
    <xdr:to>
      <xdr:col>23</xdr:col>
      <xdr:colOff>568325</xdr:colOff>
      <xdr:row>78</xdr:row>
      <xdr:rowOff>20509</xdr:rowOff>
    </xdr:to>
    <xdr:sp macro="" textlink="">
      <xdr:nvSpPr>
        <xdr:cNvPr id="621" name="円/楕円 620"/>
        <xdr:cNvSpPr/>
      </xdr:nvSpPr>
      <xdr:spPr>
        <a:xfrm>
          <a:off x="16268700" y="132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68786</xdr:rowOff>
    </xdr:from>
    <xdr:ext cx="534377" cy="259045"/>
    <xdr:sp macro="" textlink="">
      <xdr:nvSpPr>
        <xdr:cNvPr id="622" name="公債費該当値テキスト"/>
        <xdr:cNvSpPr txBox="1"/>
      </xdr:nvSpPr>
      <xdr:spPr>
        <a:xfrm>
          <a:off x="16370300" y="132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72779</xdr:rowOff>
    </xdr:from>
    <xdr:to>
      <xdr:col>22</xdr:col>
      <xdr:colOff>415925</xdr:colOff>
      <xdr:row>78</xdr:row>
      <xdr:rowOff>2929</xdr:rowOff>
    </xdr:to>
    <xdr:sp macro="" textlink="">
      <xdr:nvSpPr>
        <xdr:cNvPr id="623" name="円/楕円 622"/>
        <xdr:cNvSpPr/>
      </xdr:nvSpPr>
      <xdr:spPr>
        <a:xfrm>
          <a:off x="15430500" y="132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165506</xdr:rowOff>
    </xdr:from>
    <xdr:ext cx="534377" cy="259045"/>
    <xdr:sp macro="" textlink="">
      <xdr:nvSpPr>
        <xdr:cNvPr id="624" name="テキスト ボックス 623"/>
        <xdr:cNvSpPr txBox="1"/>
      </xdr:nvSpPr>
      <xdr:spPr>
        <a:xfrm>
          <a:off x="15214111" y="133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47414</xdr:rowOff>
    </xdr:from>
    <xdr:to>
      <xdr:col>21</xdr:col>
      <xdr:colOff>212725</xdr:colOff>
      <xdr:row>77</xdr:row>
      <xdr:rowOff>149014</xdr:rowOff>
    </xdr:to>
    <xdr:sp macro="" textlink="">
      <xdr:nvSpPr>
        <xdr:cNvPr id="625" name="円/楕円 624"/>
        <xdr:cNvSpPr/>
      </xdr:nvSpPr>
      <xdr:spPr>
        <a:xfrm>
          <a:off x="14541500" y="132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140141</xdr:rowOff>
    </xdr:from>
    <xdr:ext cx="534377" cy="259045"/>
    <xdr:sp macro="" textlink="">
      <xdr:nvSpPr>
        <xdr:cNvPr id="626" name="テキスト ボックス 625"/>
        <xdr:cNvSpPr txBox="1"/>
      </xdr:nvSpPr>
      <xdr:spPr>
        <a:xfrm>
          <a:off x="14325111" y="133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92503</xdr:rowOff>
    </xdr:from>
    <xdr:to>
      <xdr:col>20</xdr:col>
      <xdr:colOff>9525</xdr:colOff>
      <xdr:row>78</xdr:row>
      <xdr:rowOff>22653</xdr:rowOff>
    </xdr:to>
    <xdr:sp macro="" textlink="">
      <xdr:nvSpPr>
        <xdr:cNvPr id="627" name="円/楕円 626"/>
        <xdr:cNvSpPr/>
      </xdr:nvSpPr>
      <xdr:spPr>
        <a:xfrm>
          <a:off x="13652500" y="132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13780</xdr:rowOff>
    </xdr:from>
    <xdr:ext cx="534377" cy="259045"/>
    <xdr:sp macro="" textlink="">
      <xdr:nvSpPr>
        <xdr:cNvPr id="628" name="テキスト ボックス 627"/>
        <xdr:cNvSpPr txBox="1"/>
      </xdr:nvSpPr>
      <xdr:spPr>
        <a:xfrm>
          <a:off x="13436111" y="133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81573</xdr:rowOff>
    </xdr:from>
    <xdr:to>
      <xdr:col>18</xdr:col>
      <xdr:colOff>492125</xdr:colOff>
      <xdr:row>78</xdr:row>
      <xdr:rowOff>11723</xdr:rowOff>
    </xdr:to>
    <xdr:sp macro="" textlink="">
      <xdr:nvSpPr>
        <xdr:cNvPr id="629" name="円/楕円 628"/>
        <xdr:cNvSpPr/>
      </xdr:nvSpPr>
      <xdr:spPr>
        <a:xfrm>
          <a:off x="127635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2850</xdr:rowOff>
    </xdr:from>
    <xdr:ext cx="534377" cy="259045"/>
    <xdr:sp macro="" textlink="">
      <xdr:nvSpPr>
        <xdr:cNvPr id="630" name="テキスト ボックス 629"/>
        <xdr:cNvSpPr txBox="1"/>
      </xdr:nvSpPr>
      <xdr:spPr>
        <a:xfrm>
          <a:off x="12547111" y="133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20549</xdr:rowOff>
    </xdr:from>
    <xdr:to>
      <xdr:col>23</xdr:col>
      <xdr:colOff>517525</xdr:colOff>
      <xdr:row>95</xdr:row>
      <xdr:rowOff>62192</xdr:rowOff>
    </xdr:to>
    <xdr:cxnSp macro="">
      <xdr:nvCxnSpPr>
        <xdr:cNvPr id="659" name="直線コネクタ 658"/>
        <xdr:cNvCxnSpPr/>
      </xdr:nvCxnSpPr>
      <xdr:spPr>
        <a:xfrm flipV="1">
          <a:off x="15481300" y="15622499"/>
          <a:ext cx="838200" cy="7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32207</xdr:rowOff>
    </xdr:from>
    <xdr:to>
      <xdr:col>22</xdr:col>
      <xdr:colOff>365125</xdr:colOff>
      <xdr:row>95</xdr:row>
      <xdr:rowOff>62192</xdr:rowOff>
    </xdr:to>
    <xdr:cxnSp macro="">
      <xdr:nvCxnSpPr>
        <xdr:cNvPr id="662" name="直線コネクタ 661"/>
        <xdr:cNvCxnSpPr/>
      </xdr:nvCxnSpPr>
      <xdr:spPr>
        <a:xfrm>
          <a:off x="14592300" y="16319957"/>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32207</xdr:rowOff>
    </xdr:from>
    <xdr:to>
      <xdr:col>21</xdr:col>
      <xdr:colOff>161925</xdr:colOff>
      <xdr:row>95</xdr:row>
      <xdr:rowOff>99340</xdr:rowOff>
    </xdr:to>
    <xdr:cxnSp macro="">
      <xdr:nvCxnSpPr>
        <xdr:cNvPr id="665" name="直線コネクタ 664"/>
        <xdr:cNvCxnSpPr/>
      </xdr:nvCxnSpPr>
      <xdr:spPr>
        <a:xfrm flipV="1">
          <a:off x="13703300" y="16319957"/>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32893</xdr:rowOff>
    </xdr:from>
    <xdr:to>
      <xdr:col>19</xdr:col>
      <xdr:colOff>644525</xdr:colOff>
      <xdr:row>95</xdr:row>
      <xdr:rowOff>99340</xdr:rowOff>
    </xdr:to>
    <xdr:cxnSp macro="">
      <xdr:nvCxnSpPr>
        <xdr:cNvPr id="668" name="直線コネクタ 667"/>
        <xdr:cNvCxnSpPr/>
      </xdr:nvCxnSpPr>
      <xdr:spPr>
        <a:xfrm>
          <a:off x="12814300" y="16320643"/>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141199</xdr:rowOff>
    </xdr:from>
    <xdr:to>
      <xdr:col>23</xdr:col>
      <xdr:colOff>568325</xdr:colOff>
      <xdr:row>91</xdr:row>
      <xdr:rowOff>71349</xdr:rowOff>
    </xdr:to>
    <xdr:sp macro="" textlink="">
      <xdr:nvSpPr>
        <xdr:cNvPr id="678" name="円/楕円 677"/>
        <xdr:cNvSpPr/>
      </xdr:nvSpPr>
      <xdr:spPr>
        <a:xfrm>
          <a:off x="16268700" y="155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94226</xdr:rowOff>
    </xdr:from>
    <xdr:ext cx="599010" cy="259045"/>
    <xdr:sp macro="" textlink="">
      <xdr:nvSpPr>
        <xdr:cNvPr id="679" name="積立金該当値テキスト"/>
        <xdr:cNvSpPr txBox="1"/>
      </xdr:nvSpPr>
      <xdr:spPr>
        <a:xfrm>
          <a:off x="16370300" y="1552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109,882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11392</xdr:rowOff>
    </xdr:from>
    <xdr:to>
      <xdr:col>22</xdr:col>
      <xdr:colOff>415925</xdr:colOff>
      <xdr:row>95</xdr:row>
      <xdr:rowOff>112992</xdr:rowOff>
    </xdr:to>
    <xdr:sp macro="" textlink="">
      <xdr:nvSpPr>
        <xdr:cNvPr id="680" name="円/楕円 679"/>
        <xdr:cNvSpPr/>
      </xdr:nvSpPr>
      <xdr:spPr>
        <a:xfrm>
          <a:off x="15430500" y="16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129519</xdr:rowOff>
    </xdr:from>
    <xdr:ext cx="534377" cy="259045"/>
    <xdr:sp macro="" textlink="">
      <xdr:nvSpPr>
        <xdr:cNvPr id="681" name="テキスト ボックス 680"/>
        <xdr:cNvSpPr txBox="1"/>
      </xdr:nvSpPr>
      <xdr:spPr>
        <a:xfrm>
          <a:off x="15214111" y="160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152857</xdr:rowOff>
    </xdr:from>
    <xdr:to>
      <xdr:col>21</xdr:col>
      <xdr:colOff>212725</xdr:colOff>
      <xdr:row>95</xdr:row>
      <xdr:rowOff>83007</xdr:rowOff>
    </xdr:to>
    <xdr:sp macro="" textlink="">
      <xdr:nvSpPr>
        <xdr:cNvPr id="682" name="円/楕円 681"/>
        <xdr:cNvSpPr/>
      </xdr:nvSpPr>
      <xdr:spPr>
        <a:xfrm>
          <a:off x="14541500" y="162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99534</xdr:rowOff>
    </xdr:from>
    <xdr:ext cx="534377" cy="259045"/>
    <xdr:sp macro="" textlink="">
      <xdr:nvSpPr>
        <xdr:cNvPr id="683" name="テキスト ボックス 682"/>
        <xdr:cNvSpPr txBox="1"/>
      </xdr:nvSpPr>
      <xdr:spPr>
        <a:xfrm>
          <a:off x="14325111" y="160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48540</xdr:rowOff>
    </xdr:from>
    <xdr:to>
      <xdr:col>20</xdr:col>
      <xdr:colOff>9525</xdr:colOff>
      <xdr:row>95</xdr:row>
      <xdr:rowOff>150140</xdr:rowOff>
    </xdr:to>
    <xdr:sp macro="" textlink="">
      <xdr:nvSpPr>
        <xdr:cNvPr id="684" name="円/楕円 683"/>
        <xdr:cNvSpPr/>
      </xdr:nvSpPr>
      <xdr:spPr>
        <a:xfrm>
          <a:off x="13652500" y="16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166667</xdr:rowOff>
    </xdr:from>
    <xdr:ext cx="534377" cy="259045"/>
    <xdr:sp macro="" textlink="">
      <xdr:nvSpPr>
        <xdr:cNvPr id="685" name="テキスト ボックス 684"/>
        <xdr:cNvSpPr txBox="1"/>
      </xdr:nvSpPr>
      <xdr:spPr>
        <a:xfrm>
          <a:off x="13436111" y="161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153543</xdr:rowOff>
    </xdr:from>
    <xdr:to>
      <xdr:col>18</xdr:col>
      <xdr:colOff>492125</xdr:colOff>
      <xdr:row>95</xdr:row>
      <xdr:rowOff>83693</xdr:rowOff>
    </xdr:to>
    <xdr:sp macro="" textlink="">
      <xdr:nvSpPr>
        <xdr:cNvPr id="686" name="円/楕円 685"/>
        <xdr:cNvSpPr/>
      </xdr:nvSpPr>
      <xdr:spPr>
        <a:xfrm>
          <a:off x="12763500" y="162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100220</xdr:rowOff>
    </xdr:from>
    <xdr:ext cx="534377" cy="259045"/>
    <xdr:sp macro="" textlink="">
      <xdr:nvSpPr>
        <xdr:cNvPr id="687" name="テキスト ボックス 686"/>
        <xdr:cNvSpPr txBox="1"/>
      </xdr:nvSpPr>
      <xdr:spPr>
        <a:xfrm>
          <a:off x="12547111" y="160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91122</xdr:rowOff>
    </xdr:from>
    <xdr:to>
      <xdr:col>32</xdr:col>
      <xdr:colOff>187325</xdr:colOff>
      <xdr:row>75</xdr:row>
      <xdr:rowOff>94414</xdr:rowOff>
    </xdr:to>
    <xdr:cxnSp macro="">
      <xdr:nvCxnSpPr>
        <xdr:cNvPr id="829" name="直線コネクタ 828"/>
        <xdr:cNvCxnSpPr/>
      </xdr:nvCxnSpPr>
      <xdr:spPr>
        <a:xfrm flipV="1">
          <a:off x="21323300" y="12949872"/>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94414</xdr:rowOff>
    </xdr:from>
    <xdr:to>
      <xdr:col>31</xdr:col>
      <xdr:colOff>34925</xdr:colOff>
      <xdr:row>75</xdr:row>
      <xdr:rowOff>141094</xdr:rowOff>
    </xdr:to>
    <xdr:cxnSp macro="">
      <xdr:nvCxnSpPr>
        <xdr:cNvPr id="832" name="直線コネクタ 831"/>
        <xdr:cNvCxnSpPr/>
      </xdr:nvCxnSpPr>
      <xdr:spPr>
        <a:xfrm flipV="1">
          <a:off x="20434300" y="12953164"/>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141094</xdr:rowOff>
    </xdr:from>
    <xdr:to>
      <xdr:col>29</xdr:col>
      <xdr:colOff>517525</xdr:colOff>
      <xdr:row>76</xdr:row>
      <xdr:rowOff>3843</xdr:rowOff>
    </xdr:to>
    <xdr:cxnSp macro="">
      <xdr:nvCxnSpPr>
        <xdr:cNvPr id="835" name="直線コネクタ 834"/>
        <xdr:cNvCxnSpPr/>
      </xdr:nvCxnSpPr>
      <xdr:spPr>
        <a:xfrm flipV="1">
          <a:off x="19545300" y="12999844"/>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3843</xdr:rowOff>
    </xdr:from>
    <xdr:to>
      <xdr:col>28</xdr:col>
      <xdr:colOff>314325</xdr:colOff>
      <xdr:row>76</xdr:row>
      <xdr:rowOff>54592</xdr:rowOff>
    </xdr:to>
    <xdr:cxnSp macro="">
      <xdr:nvCxnSpPr>
        <xdr:cNvPr id="838" name="直線コネクタ 837"/>
        <xdr:cNvCxnSpPr/>
      </xdr:nvCxnSpPr>
      <xdr:spPr>
        <a:xfrm flipV="1">
          <a:off x="18656300" y="13034043"/>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40322</xdr:rowOff>
    </xdr:from>
    <xdr:to>
      <xdr:col>32</xdr:col>
      <xdr:colOff>238125</xdr:colOff>
      <xdr:row>75</xdr:row>
      <xdr:rowOff>141922</xdr:rowOff>
    </xdr:to>
    <xdr:sp macro="" textlink="">
      <xdr:nvSpPr>
        <xdr:cNvPr id="848" name="円/楕円 847"/>
        <xdr:cNvSpPr/>
      </xdr:nvSpPr>
      <xdr:spPr>
        <a:xfrm>
          <a:off x="22110700" y="12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63199</xdr:rowOff>
    </xdr:from>
    <xdr:ext cx="534377" cy="259045"/>
    <xdr:sp macro="" textlink="">
      <xdr:nvSpPr>
        <xdr:cNvPr id="849" name="繰出金該当値テキスト"/>
        <xdr:cNvSpPr txBox="1"/>
      </xdr:nvSpPr>
      <xdr:spPr>
        <a:xfrm>
          <a:off x="22212300"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43614</xdr:rowOff>
    </xdr:from>
    <xdr:to>
      <xdr:col>31</xdr:col>
      <xdr:colOff>85725</xdr:colOff>
      <xdr:row>75</xdr:row>
      <xdr:rowOff>145214</xdr:rowOff>
    </xdr:to>
    <xdr:sp macro="" textlink="">
      <xdr:nvSpPr>
        <xdr:cNvPr id="850" name="円/楕円 849"/>
        <xdr:cNvSpPr/>
      </xdr:nvSpPr>
      <xdr:spPr>
        <a:xfrm>
          <a:off x="21272500" y="129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161741</xdr:rowOff>
    </xdr:from>
    <xdr:ext cx="534377" cy="259045"/>
    <xdr:sp macro="" textlink="">
      <xdr:nvSpPr>
        <xdr:cNvPr id="851" name="テキスト ボックス 850"/>
        <xdr:cNvSpPr txBox="1"/>
      </xdr:nvSpPr>
      <xdr:spPr>
        <a:xfrm>
          <a:off x="21056111" y="126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90294</xdr:rowOff>
    </xdr:from>
    <xdr:to>
      <xdr:col>29</xdr:col>
      <xdr:colOff>568325</xdr:colOff>
      <xdr:row>76</xdr:row>
      <xdr:rowOff>20445</xdr:rowOff>
    </xdr:to>
    <xdr:sp macro="" textlink="">
      <xdr:nvSpPr>
        <xdr:cNvPr id="852" name="円/楕円 851"/>
        <xdr:cNvSpPr/>
      </xdr:nvSpPr>
      <xdr:spPr>
        <a:xfrm>
          <a:off x="20383500" y="12949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36971</xdr:rowOff>
    </xdr:from>
    <xdr:ext cx="534377" cy="259045"/>
    <xdr:sp macro="" textlink="">
      <xdr:nvSpPr>
        <xdr:cNvPr id="853" name="テキスト ボックス 852"/>
        <xdr:cNvSpPr txBox="1"/>
      </xdr:nvSpPr>
      <xdr:spPr>
        <a:xfrm>
          <a:off x="20167111" y="127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124493</xdr:rowOff>
    </xdr:from>
    <xdr:to>
      <xdr:col>28</xdr:col>
      <xdr:colOff>365125</xdr:colOff>
      <xdr:row>76</xdr:row>
      <xdr:rowOff>54643</xdr:rowOff>
    </xdr:to>
    <xdr:sp macro="" textlink="">
      <xdr:nvSpPr>
        <xdr:cNvPr id="854" name="円/楕円 853"/>
        <xdr:cNvSpPr/>
      </xdr:nvSpPr>
      <xdr:spPr>
        <a:xfrm>
          <a:off x="19494500" y="129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71170</xdr:rowOff>
    </xdr:from>
    <xdr:ext cx="534377" cy="259045"/>
    <xdr:sp macro="" textlink="">
      <xdr:nvSpPr>
        <xdr:cNvPr id="855" name="テキスト ボックス 854"/>
        <xdr:cNvSpPr txBox="1"/>
      </xdr:nvSpPr>
      <xdr:spPr>
        <a:xfrm>
          <a:off x="19278111" y="127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3792</xdr:rowOff>
    </xdr:from>
    <xdr:to>
      <xdr:col>27</xdr:col>
      <xdr:colOff>161925</xdr:colOff>
      <xdr:row>76</xdr:row>
      <xdr:rowOff>105392</xdr:rowOff>
    </xdr:to>
    <xdr:sp macro="" textlink="">
      <xdr:nvSpPr>
        <xdr:cNvPr id="856" name="円/楕円 855"/>
        <xdr:cNvSpPr/>
      </xdr:nvSpPr>
      <xdr:spPr>
        <a:xfrm>
          <a:off x="18605500" y="130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96519</xdr:rowOff>
    </xdr:from>
    <xdr:ext cx="534377" cy="259045"/>
    <xdr:sp macro="" textlink="">
      <xdr:nvSpPr>
        <xdr:cNvPr id="857" name="テキスト ボックス 856"/>
        <xdr:cNvSpPr txBox="1"/>
      </xdr:nvSpPr>
      <xdr:spPr>
        <a:xfrm>
          <a:off x="18389111" y="131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598.001</a:t>
          </a:r>
          <a:r>
            <a:rPr kumimoji="1" lang="ja-JP" altLang="en-US" sz="1300">
              <a:latin typeface="ＭＳ Ｐゴシック"/>
            </a:rPr>
            <a:t>円となっている。主な構成項目である人件費は、住民一人当たり</a:t>
          </a:r>
          <a:r>
            <a:rPr kumimoji="1" lang="en-US" altLang="ja-JP" sz="1300">
              <a:latin typeface="ＭＳ Ｐゴシック"/>
            </a:rPr>
            <a:t>73.645</a:t>
          </a:r>
          <a:r>
            <a:rPr kumimoji="1" lang="ja-JP" altLang="en-US" sz="1300">
              <a:latin typeface="ＭＳ Ｐゴシック"/>
            </a:rPr>
            <a:t>円となっており、類似団体と比較して一人当たりコストが高い状況となっている。これは、町面積の約</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配置等が必要となっていること、及び保育所運営を直営で行っていることが主な要因である。</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80.593</a:t>
          </a:r>
          <a:r>
            <a:rPr kumimoji="1" lang="ja-JP" altLang="en-US" sz="1300">
              <a:latin typeface="ＭＳ Ｐゴシック"/>
            </a:rPr>
            <a:t>円となっており、類似団体と比較して一人当たりコストが高い状況となっている。これは、</a:t>
          </a:r>
          <a:r>
            <a:rPr kumimoji="1" lang="ja-JP" altLang="ja-JP" sz="1300">
              <a:solidFill>
                <a:schemeClr val="dk1"/>
              </a:solidFill>
              <a:effectLst/>
              <a:latin typeface="+mn-lt"/>
              <a:ea typeface="+mn-ea"/>
              <a:cs typeface="+mn-cs"/>
            </a:rPr>
            <a:t>内容拡充に伴う子ども医療助成費、法改正に伴う障害者自立支援費</a:t>
          </a:r>
          <a:r>
            <a:rPr kumimoji="1" lang="ja-JP" altLang="en-US" sz="1300">
              <a:solidFill>
                <a:schemeClr val="dk1"/>
              </a:solidFill>
              <a:effectLst/>
              <a:latin typeface="ＭＳ Ｐゴシック"/>
              <a:ea typeface="+mn-ea"/>
              <a:cs typeface="+mn-cs"/>
            </a:rPr>
            <a:t>の増加が主な要因である。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補助費等は、住民一人当たり</a:t>
          </a:r>
          <a:r>
            <a:rPr kumimoji="1" lang="en-US" altLang="ja-JP" sz="1300">
              <a:solidFill>
                <a:schemeClr val="dk1"/>
              </a:solidFill>
              <a:effectLst/>
              <a:latin typeface="ＭＳ Ｐゴシック"/>
              <a:ea typeface="+mn-ea"/>
              <a:cs typeface="+mn-cs"/>
            </a:rPr>
            <a:t>50.652</a:t>
          </a:r>
          <a:r>
            <a:rPr kumimoji="1" lang="ja-JP" altLang="en-US" sz="1300">
              <a:solidFill>
                <a:schemeClr val="dk1"/>
              </a:solidFill>
              <a:effectLst/>
              <a:latin typeface="ＭＳ Ｐゴシック"/>
              <a:ea typeface="+mn-ea"/>
              <a:cs typeface="+mn-cs"/>
            </a:rPr>
            <a:t>円となっており、類似団体と比較して一人当たりコストが高い状況となっている。これは、加入する一部事務組合に係る負担金の増加が主な要因である。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普通建設事業費は、住民一人当たり</a:t>
          </a:r>
          <a:r>
            <a:rPr kumimoji="1" lang="en-US" altLang="ja-JP" sz="1300">
              <a:solidFill>
                <a:schemeClr val="dk1"/>
              </a:solidFill>
              <a:effectLst/>
              <a:latin typeface="ＭＳ Ｐゴシック"/>
              <a:ea typeface="+mn-ea"/>
              <a:cs typeface="+mn-cs"/>
            </a:rPr>
            <a:t>131.944</a:t>
          </a:r>
          <a:r>
            <a:rPr kumimoji="1" lang="ja-JP" altLang="en-US" sz="1300">
              <a:solidFill>
                <a:schemeClr val="dk1"/>
              </a:solidFill>
              <a:effectLst/>
              <a:latin typeface="ＭＳ Ｐゴシック"/>
              <a:ea typeface="+mn-ea"/>
              <a:cs typeface="+mn-cs"/>
            </a:rPr>
            <a:t>円となっており、類似団体と比較して一人当たりコストが高い状況となっている。これは、義務教育施設の建替えにより、事業費が増加していることが主な要因である。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積立金は、住民一人当たり</a:t>
          </a:r>
          <a:r>
            <a:rPr kumimoji="1" lang="en-US" altLang="ja-JP" sz="1300">
              <a:solidFill>
                <a:schemeClr val="dk1"/>
              </a:solidFill>
              <a:effectLst/>
              <a:latin typeface="ＭＳ Ｐゴシック"/>
              <a:ea typeface="+mn-ea"/>
              <a:cs typeface="+mn-cs"/>
            </a:rPr>
            <a:t>109.882</a:t>
          </a:r>
          <a:r>
            <a:rPr kumimoji="1" lang="ja-JP" altLang="en-US" sz="1300">
              <a:solidFill>
                <a:schemeClr val="dk1"/>
              </a:solidFill>
              <a:effectLst/>
              <a:latin typeface="ＭＳ Ｐゴシック"/>
              <a:ea typeface="+mn-ea"/>
              <a:cs typeface="+mn-cs"/>
            </a:rPr>
            <a:t>円となっており、類似団体と比較して一人当たりコストが高い状況となっている。これは、後年度予定している各種事業の財源を基金に積立てていることが主な要因である。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29,189
28,519
13.93
17,877,529
17,455,049
197,512
6,949,621
6,621,206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68181</xdr:rowOff>
    </xdr:from>
    <xdr:to>
      <xdr:col>6</xdr:col>
      <xdr:colOff>510540</xdr:colOff>
      <xdr:row>38</xdr:row>
      <xdr:rowOff>81244</xdr:rowOff>
    </xdr:to>
    <xdr:cxnSp macro="">
      <xdr:nvCxnSpPr>
        <xdr:cNvPr id="58" name="直線コネクタ 57"/>
        <xdr:cNvCxnSpPr/>
      </xdr:nvCxnSpPr>
      <xdr:spPr>
        <a:xfrm flipV="1">
          <a:off x="4633595" y="5383131"/>
          <a:ext cx="127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85071</xdr:rowOff>
    </xdr:from>
    <xdr:ext cx="469744" cy="259045"/>
    <xdr:sp macro="" textlink="">
      <xdr:nvSpPr>
        <xdr:cNvPr id="59" name="議会費最小値テキスト"/>
        <xdr:cNvSpPr txBox="1"/>
      </xdr:nvSpPr>
      <xdr:spPr>
        <a:xfrm>
          <a:off x="4686300" y="660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38</xdr:row>
      <xdr:rowOff>81244</xdr:rowOff>
    </xdr:from>
    <xdr:to>
      <xdr:col>6</xdr:col>
      <xdr:colOff>600075</xdr:colOff>
      <xdr:row>38</xdr:row>
      <xdr:rowOff>81244</xdr:rowOff>
    </xdr:to>
    <xdr:cxnSp macro="">
      <xdr:nvCxnSpPr>
        <xdr:cNvPr id="60" name="直線コネクタ 59"/>
        <xdr:cNvCxnSpPr/>
      </xdr:nvCxnSpPr>
      <xdr:spPr>
        <a:xfrm>
          <a:off x="4546600" y="659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14858</xdr:rowOff>
    </xdr:from>
    <xdr:ext cx="469744" cy="259045"/>
    <xdr:sp macro="" textlink="">
      <xdr:nvSpPr>
        <xdr:cNvPr id="61" name="議会費最大値テキスト"/>
        <xdr:cNvSpPr txBox="1"/>
      </xdr:nvSpPr>
      <xdr:spPr>
        <a:xfrm>
          <a:off x="4686300" y="515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31</xdr:row>
      <xdr:rowOff>68181</xdr:rowOff>
    </xdr:from>
    <xdr:to>
      <xdr:col>6</xdr:col>
      <xdr:colOff>600075</xdr:colOff>
      <xdr:row>31</xdr:row>
      <xdr:rowOff>68181</xdr:rowOff>
    </xdr:to>
    <xdr:cxnSp macro="">
      <xdr:nvCxnSpPr>
        <xdr:cNvPr id="62" name="直線コネクタ 61"/>
        <xdr:cNvCxnSpPr/>
      </xdr:nvCxnSpPr>
      <xdr:spPr>
        <a:xfrm>
          <a:off x="4546600" y="538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122718</xdr:rowOff>
    </xdr:from>
    <xdr:to>
      <xdr:col>6</xdr:col>
      <xdr:colOff>511175</xdr:colOff>
      <xdr:row>33</xdr:row>
      <xdr:rowOff>42382</xdr:rowOff>
    </xdr:to>
    <xdr:cxnSp macro="">
      <xdr:nvCxnSpPr>
        <xdr:cNvPr id="63" name="直線コネクタ 62"/>
        <xdr:cNvCxnSpPr/>
      </xdr:nvCxnSpPr>
      <xdr:spPr>
        <a:xfrm>
          <a:off x="3797300" y="5266218"/>
          <a:ext cx="838200" cy="4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110108</xdr:rowOff>
    </xdr:from>
    <xdr:ext cx="469744" cy="259045"/>
    <xdr:sp macro="" textlink="">
      <xdr:nvSpPr>
        <xdr:cNvPr id="64" name="議会費平均値テキスト"/>
        <xdr:cNvSpPr txBox="1"/>
      </xdr:nvSpPr>
      <xdr:spPr>
        <a:xfrm>
          <a:off x="4686300" y="6110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131681</xdr:rowOff>
    </xdr:from>
    <xdr:to>
      <xdr:col>6</xdr:col>
      <xdr:colOff>561975</xdr:colOff>
      <xdr:row>36</xdr:row>
      <xdr:rowOff>61831</xdr:rowOff>
    </xdr:to>
    <xdr:sp macro="" textlink="">
      <xdr:nvSpPr>
        <xdr:cNvPr id="65" name="フローチャート : 判断 64"/>
        <xdr:cNvSpPr/>
      </xdr:nvSpPr>
      <xdr:spPr>
        <a:xfrm>
          <a:off x="45847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122718</xdr:rowOff>
    </xdr:from>
    <xdr:to>
      <xdr:col>5</xdr:col>
      <xdr:colOff>358775</xdr:colOff>
      <xdr:row>33</xdr:row>
      <xdr:rowOff>20828</xdr:rowOff>
    </xdr:to>
    <xdr:cxnSp macro="">
      <xdr:nvCxnSpPr>
        <xdr:cNvPr id="66" name="直線コネクタ 65"/>
        <xdr:cNvCxnSpPr/>
      </xdr:nvCxnSpPr>
      <xdr:spPr>
        <a:xfrm flipV="1">
          <a:off x="2908300" y="5266218"/>
          <a:ext cx="889000" cy="4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51018</xdr:rowOff>
    </xdr:from>
    <xdr:to>
      <xdr:col>5</xdr:col>
      <xdr:colOff>409575</xdr:colOff>
      <xdr:row>35</xdr:row>
      <xdr:rowOff>152618</xdr:rowOff>
    </xdr:to>
    <xdr:sp macro="" textlink="">
      <xdr:nvSpPr>
        <xdr:cNvPr id="67" name="フローチャート : 判断 66"/>
        <xdr:cNvSpPr/>
      </xdr:nvSpPr>
      <xdr:spPr>
        <a:xfrm>
          <a:off x="3746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143745</xdr:rowOff>
    </xdr:from>
    <xdr:ext cx="469744" cy="259045"/>
    <xdr:sp macro="" textlink="">
      <xdr:nvSpPr>
        <xdr:cNvPr id="68" name="テキスト ボックス 67"/>
        <xdr:cNvSpPr txBox="1"/>
      </xdr:nvSpPr>
      <xdr:spPr>
        <a:xfrm>
          <a:off x="3562427"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157335</xdr:rowOff>
    </xdr:from>
    <xdr:to>
      <xdr:col>4</xdr:col>
      <xdr:colOff>155575</xdr:colOff>
      <xdr:row>33</xdr:row>
      <xdr:rowOff>20828</xdr:rowOff>
    </xdr:to>
    <xdr:cxnSp macro="">
      <xdr:nvCxnSpPr>
        <xdr:cNvPr id="69" name="直線コネクタ 68"/>
        <xdr:cNvCxnSpPr/>
      </xdr:nvCxnSpPr>
      <xdr:spPr>
        <a:xfrm>
          <a:off x="2019300" y="5643735"/>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41547</xdr:rowOff>
    </xdr:from>
    <xdr:to>
      <xdr:col>4</xdr:col>
      <xdr:colOff>206375</xdr:colOff>
      <xdr:row>35</xdr:row>
      <xdr:rowOff>143147</xdr:rowOff>
    </xdr:to>
    <xdr:sp macro="" textlink="">
      <xdr:nvSpPr>
        <xdr:cNvPr id="70" name="フローチャート : 判断 69"/>
        <xdr:cNvSpPr/>
      </xdr:nvSpPr>
      <xdr:spPr>
        <a:xfrm>
          <a:off x="2857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134274</xdr:rowOff>
    </xdr:from>
    <xdr:ext cx="469744" cy="259045"/>
    <xdr:sp macro="" textlink="">
      <xdr:nvSpPr>
        <xdr:cNvPr id="71" name="テキスト ボックス 70"/>
        <xdr:cNvSpPr txBox="1"/>
      </xdr:nvSpPr>
      <xdr:spPr>
        <a:xfrm>
          <a:off x="2673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104104</xdr:rowOff>
    </xdr:from>
    <xdr:to>
      <xdr:col>2</xdr:col>
      <xdr:colOff>638175</xdr:colOff>
      <xdr:row>32</xdr:row>
      <xdr:rowOff>157335</xdr:rowOff>
    </xdr:to>
    <xdr:cxnSp macro="">
      <xdr:nvCxnSpPr>
        <xdr:cNvPr id="72" name="直線コネクタ 71"/>
        <xdr:cNvCxnSpPr/>
      </xdr:nvCxnSpPr>
      <xdr:spPr>
        <a:xfrm>
          <a:off x="1130300" y="5590504"/>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66693</xdr:rowOff>
    </xdr:from>
    <xdr:to>
      <xdr:col>3</xdr:col>
      <xdr:colOff>3175</xdr:colOff>
      <xdr:row>35</xdr:row>
      <xdr:rowOff>168293</xdr:rowOff>
    </xdr:to>
    <xdr:sp macro="" textlink="">
      <xdr:nvSpPr>
        <xdr:cNvPr id="73" name="フローチャート : 判断 72"/>
        <xdr:cNvSpPr/>
      </xdr:nvSpPr>
      <xdr:spPr>
        <a:xfrm>
          <a:off x="1968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159420</xdr:rowOff>
    </xdr:from>
    <xdr:ext cx="469744" cy="259045"/>
    <xdr:sp macro="" textlink="">
      <xdr:nvSpPr>
        <xdr:cNvPr id="74" name="テキスト ボックス 73"/>
        <xdr:cNvSpPr txBox="1"/>
      </xdr:nvSpPr>
      <xdr:spPr>
        <a:xfrm>
          <a:off x="1784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32403</xdr:rowOff>
    </xdr:from>
    <xdr:to>
      <xdr:col>1</xdr:col>
      <xdr:colOff>485775</xdr:colOff>
      <xdr:row>35</xdr:row>
      <xdr:rowOff>134003</xdr:rowOff>
    </xdr:to>
    <xdr:sp macro="" textlink="">
      <xdr:nvSpPr>
        <xdr:cNvPr id="75" name="フローチャート : 判断 74"/>
        <xdr:cNvSpPr/>
      </xdr:nvSpPr>
      <xdr:spPr>
        <a:xfrm>
          <a:off x="1079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125130</xdr:rowOff>
    </xdr:from>
    <xdr:ext cx="469744" cy="259045"/>
    <xdr:sp macro="" textlink="">
      <xdr:nvSpPr>
        <xdr:cNvPr id="76" name="テキスト ボックス 75"/>
        <xdr:cNvSpPr txBox="1"/>
      </xdr:nvSpPr>
      <xdr:spPr>
        <a:xfrm>
          <a:off x="895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163032</xdr:rowOff>
    </xdr:from>
    <xdr:to>
      <xdr:col>6</xdr:col>
      <xdr:colOff>561975</xdr:colOff>
      <xdr:row>33</xdr:row>
      <xdr:rowOff>93182</xdr:rowOff>
    </xdr:to>
    <xdr:sp macro="" textlink="">
      <xdr:nvSpPr>
        <xdr:cNvPr id="82" name="円/楕円 81"/>
        <xdr:cNvSpPr/>
      </xdr:nvSpPr>
      <xdr:spPr>
        <a:xfrm>
          <a:off x="45847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14459</xdr:rowOff>
    </xdr:from>
    <xdr:ext cx="469744" cy="259045"/>
    <xdr:sp macro="" textlink="">
      <xdr:nvSpPr>
        <xdr:cNvPr id="83" name="議会費該当値テキスト"/>
        <xdr:cNvSpPr txBox="1"/>
      </xdr:nvSpPr>
      <xdr:spPr>
        <a:xfrm>
          <a:off x="4686300" y="550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71918</xdr:rowOff>
    </xdr:from>
    <xdr:to>
      <xdr:col>5</xdr:col>
      <xdr:colOff>409575</xdr:colOff>
      <xdr:row>31</xdr:row>
      <xdr:rowOff>2068</xdr:rowOff>
    </xdr:to>
    <xdr:sp macro="" textlink="">
      <xdr:nvSpPr>
        <xdr:cNvPr id="84" name="円/楕円 83"/>
        <xdr:cNvSpPr/>
      </xdr:nvSpPr>
      <xdr:spPr>
        <a:xfrm>
          <a:off x="3746500" y="5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18595</xdr:rowOff>
    </xdr:from>
    <xdr:ext cx="469744" cy="259045"/>
    <xdr:sp macro="" textlink="">
      <xdr:nvSpPr>
        <xdr:cNvPr id="85" name="テキスト ボックス 84"/>
        <xdr:cNvSpPr txBox="1"/>
      </xdr:nvSpPr>
      <xdr:spPr>
        <a:xfrm>
          <a:off x="3562427" y="499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141478</xdr:rowOff>
    </xdr:from>
    <xdr:to>
      <xdr:col>4</xdr:col>
      <xdr:colOff>206375</xdr:colOff>
      <xdr:row>33</xdr:row>
      <xdr:rowOff>71628</xdr:rowOff>
    </xdr:to>
    <xdr:sp macro="" textlink="">
      <xdr:nvSpPr>
        <xdr:cNvPr id="86" name="円/楕円 85"/>
        <xdr:cNvSpPr/>
      </xdr:nvSpPr>
      <xdr:spPr>
        <a:xfrm>
          <a:off x="2857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88155</xdr:rowOff>
    </xdr:from>
    <xdr:ext cx="469744" cy="259045"/>
    <xdr:sp macro="" textlink="">
      <xdr:nvSpPr>
        <xdr:cNvPr id="87" name="テキスト ボックス 86"/>
        <xdr:cNvSpPr txBox="1"/>
      </xdr:nvSpPr>
      <xdr:spPr>
        <a:xfrm>
          <a:off x="2673427"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106535</xdr:rowOff>
    </xdr:from>
    <xdr:to>
      <xdr:col>3</xdr:col>
      <xdr:colOff>3175</xdr:colOff>
      <xdr:row>33</xdr:row>
      <xdr:rowOff>36685</xdr:rowOff>
    </xdr:to>
    <xdr:sp macro="" textlink="">
      <xdr:nvSpPr>
        <xdr:cNvPr id="88" name="円/楕円 87"/>
        <xdr:cNvSpPr/>
      </xdr:nvSpPr>
      <xdr:spPr>
        <a:xfrm>
          <a:off x="1968500" y="5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53212</xdr:rowOff>
    </xdr:from>
    <xdr:ext cx="469744" cy="259045"/>
    <xdr:sp macro="" textlink="">
      <xdr:nvSpPr>
        <xdr:cNvPr id="89" name="テキスト ボックス 88"/>
        <xdr:cNvSpPr txBox="1"/>
      </xdr:nvSpPr>
      <xdr:spPr>
        <a:xfrm>
          <a:off x="1784427" y="53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53304</xdr:rowOff>
    </xdr:from>
    <xdr:to>
      <xdr:col>1</xdr:col>
      <xdr:colOff>485775</xdr:colOff>
      <xdr:row>32</xdr:row>
      <xdr:rowOff>154904</xdr:rowOff>
    </xdr:to>
    <xdr:sp macro="" textlink="">
      <xdr:nvSpPr>
        <xdr:cNvPr id="90" name="円/楕円 89"/>
        <xdr:cNvSpPr/>
      </xdr:nvSpPr>
      <xdr:spPr>
        <a:xfrm>
          <a:off x="1079500" y="55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171431</xdr:rowOff>
    </xdr:from>
    <xdr:ext cx="469744" cy="259045"/>
    <xdr:sp macro="" textlink="">
      <xdr:nvSpPr>
        <xdr:cNvPr id="91" name="テキスト ボックス 90"/>
        <xdr:cNvSpPr txBox="1"/>
      </xdr:nvSpPr>
      <xdr:spPr>
        <a:xfrm>
          <a:off x="895427" y="53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5" name="直線コネクタ 114"/>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6"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7" name="直線コネクタ 116"/>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8"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9" name="直線コネクタ 118"/>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70876</xdr:rowOff>
    </xdr:from>
    <xdr:to>
      <xdr:col>6</xdr:col>
      <xdr:colOff>511175</xdr:colOff>
      <xdr:row>54</xdr:row>
      <xdr:rowOff>169319</xdr:rowOff>
    </xdr:to>
    <xdr:cxnSp macro="">
      <xdr:nvCxnSpPr>
        <xdr:cNvPr id="120" name="直線コネクタ 119"/>
        <xdr:cNvCxnSpPr/>
      </xdr:nvCxnSpPr>
      <xdr:spPr>
        <a:xfrm flipV="1">
          <a:off x="3797300" y="9329176"/>
          <a:ext cx="838200" cy="9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21"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2" name="フローチャート : 判断 121"/>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19448</xdr:rowOff>
    </xdr:from>
    <xdr:to>
      <xdr:col>5</xdr:col>
      <xdr:colOff>358775</xdr:colOff>
      <xdr:row>54</xdr:row>
      <xdr:rowOff>169319</xdr:rowOff>
    </xdr:to>
    <xdr:cxnSp macro="">
      <xdr:nvCxnSpPr>
        <xdr:cNvPr id="123" name="直線コネクタ 122"/>
        <xdr:cNvCxnSpPr/>
      </xdr:nvCxnSpPr>
      <xdr:spPr>
        <a:xfrm>
          <a:off x="2908300" y="9277748"/>
          <a:ext cx="889000" cy="14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4" name="フローチャート : 判断 123"/>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5" name="テキスト ボックス 124"/>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19448</xdr:rowOff>
    </xdr:from>
    <xdr:to>
      <xdr:col>4</xdr:col>
      <xdr:colOff>155575</xdr:colOff>
      <xdr:row>54</xdr:row>
      <xdr:rowOff>90048</xdr:rowOff>
    </xdr:to>
    <xdr:cxnSp macro="">
      <xdr:nvCxnSpPr>
        <xdr:cNvPr id="126" name="直線コネクタ 125"/>
        <xdr:cNvCxnSpPr/>
      </xdr:nvCxnSpPr>
      <xdr:spPr>
        <a:xfrm flipV="1">
          <a:off x="2019300" y="9277748"/>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7" name="フローチャート : 判断 126"/>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8" name="テキスト ボックス 127"/>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90048</xdr:rowOff>
    </xdr:from>
    <xdr:to>
      <xdr:col>2</xdr:col>
      <xdr:colOff>638175</xdr:colOff>
      <xdr:row>55</xdr:row>
      <xdr:rowOff>120155</xdr:rowOff>
    </xdr:to>
    <xdr:cxnSp macro="">
      <xdr:nvCxnSpPr>
        <xdr:cNvPr id="129" name="直線コネクタ 128"/>
        <xdr:cNvCxnSpPr/>
      </xdr:nvCxnSpPr>
      <xdr:spPr>
        <a:xfrm flipV="1">
          <a:off x="1130300" y="9348348"/>
          <a:ext cx="889000" cy="20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30" name="フローチャート : 判断 129"/>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31" name="テキスト ボックス 130"/>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2" name="フローチャート : 判断 131"/>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3" name="テキスト ボックス 132"/>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20076</xdr:rowOff>
    </xdr:from>
    <xdr:to>
      <xdr:col>6</xdr:col>
      <xdr:colOff>561975</xdr:colOff>
      <xdr:row>54</xdr:row>
      <xdr:rowOff>121676</xdr:rowOff>
    </xdr:to>
    <xdr:sp macro="" textlink="">
      <xdr:nvSpPr>
        <xdr:cNvPr id="139" name="円/楕円 138"/>
        <xdr:cNvSpPr/>
      </xdr:nvSpPr>
      <xdr:spPr>
        <a:xfrm>
          <a:off x="4584700" y="92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42953</xdr:rowOff>
    </xdr:from>
    <xdr:ext cx="599010" cy="259045"/>
    <xdr:sp macro="" textlink="">
      <xdr:nvSpPr>
        <xdr:cNvPr id="140" name="総務費該当値テキスト"/>
        <xdr:cNvSpPr txBox="1"/>
      </xdr:nvSpPr>
      <xdr:spPr>
        <a:xfrm>
          <a:off x="4686300" y="912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109,032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118519</xdr:rowOff>
    </xdr:from>
    <xdr:to>
      <xdr:col>5</xdr:col>
      <xdr:colOff>409575</xdr:colOff>
      <xdr:row>55</xdr:row>
      <xdr:rowOff>48669</xdr:rowOff>
    </xdr:to>
    <xdr:sp macro="" textlink="">
      <xdr:nvSpPr>
        <xdr:cNvPr id="141" name="円/楕円 140"/>
        <xdr:cNvSpPr/>
      </xdr:nvSpPr>
      <xdr:spPr>
        <a:xfrm>
          <a:off x="3746500" y="93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65196</xdr:rowOff>
    </xdr:from>
    <xdr:ext cx="534377" cy="259045"/>
    <xdr:sp macro="" textlink="">
      <xdr:nvSpPr>
        <xdr:cNvPr id="142" name="テキスト ボックス 141"/>
        <xdr:cNvSpPr txBox="1"/>
      </xdr:nvSpPr>
      <xdr:spPr>
        <a:xfrm>
          <a:off x="3530111" y="9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140098</xdr:rowOff>
    </xdr:from>
    <xdr:to>
      <xdr:col>4</xdr:col>
      <xdr:colOff>206375</xdr:colOff>
      <xdr:row>54</xdr:row>
      <xdr:rowOff>70248</xdr:rowOff>
    </xdr:to>
    <xdr:sp macro="" textlink="">
      <xdr:nvSpPr>
        <xdr:cNvPr id="143" name="円/楕円 142"/>
        <xdr:cNvSpPr/>
      </xdr:nvSpPr>
      <xdr:spPr>
        <a:xfrm>
          <a:off x="2857500" y="92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86775</xdr:rowOff>
    </xdr:from>
    <xdr:ext cx="599010" cy="259045"/>
    <xdr:sp macro="" textlink="">
      <xdr:nvSpPr>
        <xdr:cNvPr id="144" name="テキスト ボックス 143"/>
        <xdr:cNvSpPr txBox="1"/>
      </xdr:nvSpPr>
      <xdr:spPr>
        <a:xfrm>
          <a:off x="2608794" y="900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39248</xdr:rowOff>
    </xdr:from>
    <xdr:to>
      <xdr:col>3</xdr:col>
      <xdr:colOff>3175</xdr:colOff>
      <xdr:row>54</xdr:row>
      <xdr:rowOff>140848</xdr:rowOff>
    </xdr:to>
    <xdr:sp macro="" textlink="">
      <xdr:nvSpPr>
        <xdr:cNvPr id="145" name="円/楕円 144"/>
        <xdr:cNvSpPr/>
      </xdr:nvSpPr>
      <xdr:spPr>
        <a:xfrm>
          <a:off x="1968500" y="92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157375</xdr:rowOff>
    </xdr:from>
    <xdr:ext cx="599010" cy="259045"/>
    <xdr:sp macro="" textlink="">
      <xdr:nvSpPr>
        <xdr:cNvPr id="146" name="テキスト ボックス 145"/>
        <xdr:cNvSpPr txBox="1"/>
      </xdr:nvSpPr>
      <xdr:spPr>
        <a:xfrm>
          <a:off x="1719794" y="907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69355</xdr:rowOff>
    </xdr:from>
    <xdr:to>
      <xdr:col>1</xdr:col>
      <xdr:colOff>485775</xdr:colOff>
      <xdr:row>55</xdr:row>
      <xdr:rowOff>170955</xdr:rowOff>
    </xdr:to>
    <xdr:sp macro="" textlink="">
      <xdr:nvSpPr>
        <xdr:cNvPr id="147" name="円/楕円 146"/>
        <xdr:cNvSpPr/>
      </xdr:nvSpPr>
      <xdr:spPr>
        <a:xfrm>
          <a:off x="1079500" y="94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16032</xdr:rowOff>
    </xdr:from>
    <xdr:ext cx="534377" cy="259045"/>
    <xdr:sp macro="" textlink="">
      <xdr:nvSpPr>
        <xdr:cNvPr id="148" name="テキスト ボックス 147"/>
        <xdr:cNvSpPr txBox="1"/>
      </xdr:nvSpPr>
      <xdr:spPr>
        <a:xfrm>
          <a:off x="863111" y="92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5" name="直線コネクタ 174"/>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6"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7" name="直線コネクタ 176"/>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8"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9" name="直線コネクタ 178"/>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45974</xdr:rowOff>
    </xdr:from>
    <xdr:to>
      <xdr:col>6</xdr:col>
      <xdr:colOff>511175</xdr:colOff>
      <xdr:row>75</xdr:row>
      <xdr:rowOff>110341</xdr:rowOff>
    </xdr:to>
    <xdr:cxnSp macro="">
      <xdr:nvCxnSpPr>
        <xdr:cNvPr id="180" name="直線コネクタ 179"/>
        <xdr:cNvCxnSpPr/>
      </xdr:nvCxnSpPr>
      <xdr:spPr>
        <a:xfrm flipV="1">
          <a:off x="3797300" y="12904724"/>
          <a:ext cx="8382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81"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2" name="フローチャート : 判断 181"/>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110341</xdr:rowOff>
    </xdr:from>
    <xdr:to>
      <xdr:col>5</xdr:col>
      <xdr:colOff>358775</xdr:colOff>
      <xdr:row>75</xdr:row>
      <xdr:rowOff>129184</xdr:rowOff>
    </xdr:to>
    <xdr:cxnSp macro="">
      <xdr:nvCxnSpPr>
        <xdr:cNvPr id="183" name="直線コネクタ 182"/>
        <xdr:cNvCxnSpPr/>
      </xdr:nvCxnSpPr>
      <xdr:spPr>
        <a:xfrm flipV="1">
          <a:off x="2908300" y="12969091"/>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4" name="フローチャート : 判断 183"/>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5" name="テキスト ボックス 184"/>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129184</xdr:rowOff>
    </xdr:from>
    <xdr:to>
      <xdr:col>4</xdr:col>
      <xdr:colOff>155575</xdr:colOff>
      <xdr:row>75</xdr:row>
      <xdr:rowOff>137589</xdr:rowOff>
    </xdr:to>
    <xdr:cxnSp macro="">
      <xdr:nvCxnSpPr>
        <xdr:cNvPr id="186" name="直線コネクタ 185"/>
        <xdr:cNvCxnSpPr/>
      </xdr:nvCxnSpPr>
      <xdr:spPr>
        <a:xfrm flipV="1">
          <a:off x="2019300" y="12987934"/>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7" name="フローチャート : 判断 186"/>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8" name="テキスト ボックス 187"/>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137589</xdr:rowOff>
    </xdr:from>
    <xdr:to>
      <xdr:col>2</xdr:col>
      <xdr:colOff>638175</xdr:colOff>
      <xdr:row>76</xdr:row>
      <xdr:rowOff>116872</xdr:rowOff>
    </xdr:to>
    <xdr:cxnSp macro="">
      <xdr:nvCxnSpPr>
        <xdr:cNvPr id="189" name="直線コネクタ 188"/>
        <xdr:cNvCxnSpPr/>
      </xdr:nvCxnSpPr>
      <xdr:spPr>
        <a:xfrm flipV="1">
          <a:off x="1130300" y="12996339"/>
          <a:ext cx="889000" cy="1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90" name="フローチャート : 判断 189"/>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91" name="テキスト ボックス 190"/>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2" name="フローチャート : 判断 191"/>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3" name="テキスト ボックス 192"/>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166624</xdr:rowOff>
    </xdr:from>
    <xdr:to>
      <xdr:col>6</xdr:col>
      <xdr:colOff>561975</xdr:colOff>
      <xdr:row>75</xdr:row>
      <xdr:rowOff>96774</xdr:rowOff>
    </xdr:to>
    <xdr:sp macro="" textlink="">
      <xdr:nvSpPr>
        <xdr:cNvPr id="199" name="円/楕円 198"/>
        <xdr:cNvSpPr/>
      </xdr:nvSpPr>
      <xdr:spPr>
        <a:xfrm>
          <a:off x="45847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18051</xdr:rowOff>
    </xdr:from>
    <xdr:ext cx="599010" cy="259045"/>
    <xdr:sp macro="" textlink="">
      <xdr:nvSpPr>
        <xdr:cNvPr id="200" name="民生費該当値テキスト"/>
        <xdr:cNvSpPr txBox="1"/>
      </xdr:nvSpPr>
      <xdr:spPr>
        <a:xfrm>
          <a:off x="4686300" y="1270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157,860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59541</xdr:rowOff>
    </xdr:from>
    <xdr:to>
      <xdr:col>5</xdr:col>
      <xdr:colOff>409575</xdr:colOff>
      <xdr:row>75</xdr:row>
      <xdr:rowOff>161141</xdr:rowOff>
    </xdr:to>
    <xdr:sp macro="" textlink="">
      <xdr:nvSpPr>
        <xdr:cNvPr id="201" name="円/楕円 200"/>
        <xdr:cNvSpPr/>
      </xdr:nvSpPr>
      <xdr:spPr>
        <a:xfrm>
          <a:off x="3746500" y="1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6218</xdr:rowOff>
    </xdr:from>
    <xdr:ext cx="599010" cy="259045"/>
    <xdr:sp macro="" textlink="">
      <xdr:nvSpPr>
        <xdr:cNvPr id="202" name="テキスト ボックス 201"/>
        <xdr:cNvSpPr txBox="1"/>
      </xdr:nvSpPr>
      <xdr:spPr>
        <a:xfrm>
          <a:off x="3497794" y="126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78384</xdr:rowOff>
    </xdr:from>
    <xdr:to>
      <xdr:col>4</xdr:col>
      <xdr:colOff>206375</xdr:colOff>
      <xdr:row>76</xdr:row>
      <xdr:rowOff>8534</xdr:rowOff>
    </xdr:to>
    <xdr:sp macro="" textlink="">
      <xdr:nvSpPr>
        <xdr:cNvPr id="203" name="円/楕円 202"/>
        <xdr:cNvSpPr/>
      </xdr:nvSpPr>
      <xdr:spPr>
        <a:xfrm>
          <a:off x="2857500" y="129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25061</xdr:rowOff>
    </xdr:from>
    <xdr:ext cx="599010" cy="259045"/>
    <xdr:sp macro="" textlink="">
      <xdr:nvSpPr>
        <xdr:cNvPr id="204" name="テキスト ボックス 203"/>
        <xdr:cNvSpPr txBox="1"/>
      </xdr:nvSpPr>
      <xdr:spPr>
        <a:xfrm>
          <a:off x="2608794" y="127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86789</xdr:rowOff>
    </xdr:from>
    <xdr:to>
      <xdr:col>3</xdr:col>
      <xdr:colOff>3175</xdr:colOff>
      <xdr:row>76</xdr:row>
      <xdr:rowOff>16939</xdr:rowOff>
    </xdr:to>
    <xdr:sp macro="" textlink="">
      <xdr:nvSpPr>
        <xdr:cNvPr id="205" name="円/楕円 204"/>
        <xdr:cNvSpPr/>
      </xdr:nvSpPr>
      <xdr:spPr>
        <a:xfrm>
          <a:off x="1968500" y="129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33466</xdr:rowOff>
    </xdr:from>
    <xdr:ext cx="599010" cy="259045"/>
    <xdr:sp macro="" textlink="">
      <xdr:nvSpPr>
        <xdr:cNvPr id="206" name="テキスト ボックス 205"/>
        <xdr:cNvSpPr txBox="1"/>
      </xdr:nvSpPr>
      <xdr:spPr>
        <a:xfrm>
          <a:off x="1719794" y="1272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66072</xdr:rowOff>
    </xdr:from>
    <xdr:to>
      <xdr:col>1</xdr:col>
      <xdr:colOff>485775</xdr:colOff>
      <xdr:row>76</xdr:row>
      <xdr:rowOff>167672</xdr:rowOff>
    </xdr:to>
    <xdr:sp macro="" textlink="">
      <xdr:nvSpPr>
        <xdr:cNvPr id="207" name="円/楕円 206"/>
        <xdr:cNvSpPr/>
      </xdr:nvSpPr>
      <xdr:spPr>
        <a:xfrm>
          <a:off x="1079500" y="13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12750</xdr:rowOff>
    </xdr:from>
    <xdr:ext cx="599010" cy="259045"/>
    <xdr:sp macro="" textlink="">
      <xdr:nvSpPr>
        <xdr:cNvPr id="208" name="テキスト ボックス 207"/>
        <xdr:cNvSpPr txBox="1"/>
      </xdr:nvSpPr>
      <xdr:spPr>
        <a:xfrm>
          <a:off x="830794" y="1287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101634</xdr:rowOff>
    </xdr:from>
    <xdr:to>
      <xdr:col>6</xdr:col>
      <xdr:colOff>511175</xdr:colOff>
      <xdr:row>98</xdr:row>
      <xdr:rowOff>103867</xdr:rowOff>
    </xdr:to>
    <xdr:cxnSp macro="">
      <xdr:nvCxnSpPr>
        <xdr:cNvPr id="237" name="直線コネクタ 236"/>
        <xdr:cNvCxnSpPr/>
      </xdr:nvCxnSpPr>
      <xdr:spPr>
        <a:xfrm>
          <a:off x="3797300" y="16903734"/>
          <a:ext cx="8382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8"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101634</xdr:rowOff>
    </xdr:from>
    <xdr:to>
      <xdr:col>5</xdr:col>
      <xdr:colOff>358775</xdr:colOff>
      <xdr:row>98</xdr:row>
      <xdr:rowOff>113362</xdr:rowOff>
    </xdr:to>
    <xdr:cxnSp macro="">
      <xdr:nvCxnSpPr>
        <xdr:cNvPr id="240" name="直線コネクタ 239"/>
        <xdr:cNvCxnSpPr/>
      </xdr:nvCxnSpPr>
      <xdr:spPr>
        <a:xfrm flipV="1">
          <a:off x="2908300" y="16903734"/>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41" name="フローチャート : 判断 240"/>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2" name="テキスト ボックス 241"/>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112832</xdr:rowOff>
    </xdr:from>
    <xdr:to>
      <xdr:col>4</xdr:col>
      <xdr:colOff>155575</xdr:colOff>
      <xdr:row>98</xdr:row>
      <xdr:rowOff>113362</xdr:rowOff>
    </xdr:to>
    <xdr:cxnSp macro="">
      <xdr:nvCxnSpPr>
        <xdr:cNvPr id="243" name="直線コネクタ 242"/>
        <xdr:cNvCxnSpPr/>
      </xdr:nvCxnSpPr>
      <xdr:spPr>
        <a:xfrm>
          <a:off x="2019300" y="1691493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5" name="テキスト ボックス 244"/>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112832</xdr:rowOff>
    </xdr:from>
    <xdr:to>
      <xdr:col>2</xdr:col>
      <xdr:colOff>638175</xdr:colOff>
      <xdr:row>98</xdr:row>
      <xdr:rowOff>117035</xdr:rowOff>
    </xdr:to>
    <xdr:cxnSp macro="">
      <xdr:nvCxnSpPr>
        <xdr:cNvPr id="246" name="直線コネクタ 245"/>
        <xdr:cNvCxnSpPr/>
      </xdr:nvCxnSpPr>
      <xdr:spPr>
        <a:xfrm flipV="1">
          <a:off x="1130300" y="16914932"/>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8" name="テキスト ボックス 247"/>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50" name="テキスト ボックス 249"/>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53067</xdr:rowOff>
    </xdr:from>
    <xdr:to>
      <xdr:col>6</xdr:col>
      <xdr:colOff>561975</xdr:colOff>
      <xdr:row>98</xdr:row>
      <xdr:rowOff>154667</xdr:rowOff>
    </xdr:to>
    <xdr:sp macro="" textlink="">
      <xdr:nvSpPr>
        <xdr:cNvPr id="256" name="円/楕円 255"/>
        <xdr:cNvSpPr/>
      </xdr:nvSpPr>
      <xdr:spPr>
        <a:xfrm>
          <a:off x="4584700" y="16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7"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50834</xdr:rowOff>
    </xdr:from>
    <xdr:to>
      <xdr:col>5</xdr:col>
      <xdr:colOff>409575</xdr:colOff>
      <xdr:row>98</xdr:row>
      <xdr:rowOff>152434</xdr:rowOff>
    </xdr:to>
    <xdr:sp macro="" textlink="">
      <xdr:nvSpPr>
        <xdr:cNvPr id="258" name="円/楕円 257"/>
        <xdr:cNvSpPr/>
      </xdr:nvSpPr>
      <xdr:spPr>
        <a:xfrm>
          <a:off x="3746500" y="16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143561</xdr:rowOff>
    </xdr:from>
    <xdr:ext cx="534377" cy="259045"/>
    <xdr:sp macro="" textlink="">
      <xdr:nvSpPr>
        <xdr:cNvPr id="259" name="テキスト ボックス 258"/>
        <xdr:cNvSpPr txBox="1"/>
      </xdr:nvSpPr>
      <xdr:spPr>
        <a:xfrm>
          <a:off x="3530111" y="169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62562</xdr:rowOff>
    </xdr:from>
    <xdr:to>
      <xdr:col>4</xdr:col>
      <xdr:colOff>206375</xdr:colOff>
      <xdr:row>98</xdr:row>
      <xdr:rowOff>164162</xdr:rowOff>
    </xdr:to>
    <xdr:sp macro="" textlink="">
      <xdr:nvSpPr>
        <xdr:cNvPr id="260" name="円/楕円 259"/>
        <xdr:cNvSpPr/>
      </xdr:nvSpPr>
      <xdr:spPr>
        <a:xfrm>
          <a:off x="2857500" y="168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155289</xdr:rowOff>
    </xdr:from>
    <xdr:ext cx="534377" cy="259045"/>
    <xdr:sp macro="" textlink="">
      <xdr:nvSpPr>
        <xdr:cNvPr id="261" name="テキスト ボックス 260"/>
        <xdr:cNvSpPr txBox="1"/>
      </xdr:nvSpPr>
      <xdr:spPr>
        <a:xfrm>
          <a:off x="2641111" y="169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62032</xdr:rowOff>
    </xdr:from>
    <xdr:to>
      <xdr:col>3</xdr:col>
      <xdr:colOff>3175</xdr:colOff>
      <xdr:row>98</xdr:row>
      <xdr:rowOff>163632</xdr:rowOff>
    </xdr:to>
    <xdr:sp macro="" textlink="">
      <xdr:nvSpPr>
        <xdr:cNvPr id="262" name="円/楕円 261"/>
        <xdr:cNvSpPr/>
      </xdr:nvSpPr>
      <xdr:spPr>
        <a:xfrm>
          <a:off x="1968500" y="16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154759</xdr:rowOff>
    </xdr:from>
    <xdr:ext cx="534377" cy="259045"/>
    <xdr:sp macro="" textlink="">
      <xdr:nvSpPr>
        <xdr:cNvPr id="263" name="テキスト ボックス 262"/>
        <xdr:cNvSpPr txBox="1"/>
      </xdr:nvSpPr>
      <xdr:spPr>
        <a:xfrm>
          <a:off x="1752111" y="169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66235</xdr:rowOff>
    </xdr:from>
    <xdr:to>
      <xdr:col>1</xdr:col>
      <xdr:colOff>485775</xdr:colOff>
      <xdr:row>98</xdr:row>
      <xdr:rowOff>167835</xdr:rowOff>
    </xdr:to>
    <xdr:sp macro="" textlink="">
      <xdr:nvSpPr>
        <xdr:cNvPr id="264" name="円/楕円 263"/>
        <xdr:cNvSpPr/>
      </xdr:nvSpPr>
      <xdr:spPr>
        <a:xfrm>
          <a:off x="1079500" y="168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158962</xdr:rowOff>
    </xdr:from>
    <xdr:ext cx="534377" cy="259045"/>
    <xdr:sp macro="" textlink="">
      <xdr:nvSpPr>
        <xdr:cNvPr id="265" name="テキスト ボックス 264"/>
        <xdr:cNvSpPr txBox="1"/>
      </xdr:nvSpPr>
      <xdr:spPr>
        <a:xfrm>
          <a:off x="863111" y="1696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9" name="直線コネクタ 288"/>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2"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3" name="直線コネクタ 292"/>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62357</xdr:rowOff>
    </xdr:from>
    <xdr:to>
      <xdr:col>15</xdr:col>
      <xdr:colOff>180975</xdr:colOff>
      <xdr:row>37</xdr:row>
      <xdr:rowOff>63500</xdr:rowOff>
    </xdr:to>
    <xdr:cxnSp macro="">
      <xdr:nvCxnSpPr>
        <xdr:cNvPr id="294" name="直線コネクタ 293"/>
        <xdr:cNvCxnSpPr/>
      </xdr:nvCxnSpPr>
      <xdr:spPr>
        <a:xfrm flipV="1">
          <a:off x="9639300" y="640600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5"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6" name="フローチャート : 判断 295"/>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63500</xdr:rowOff>
    </xdr:from>
    <xdr:to>
      <xdr:col>14</xdr:col>
      <xdr:colOff>28575</xdr:colOff>
      <xdr:row>37</xdr:row>
      <xdr:rowOff>88646</xdr:rowOff>
    </xdr:to>
    <xdr:cxnSp macro="">
      <xdr:nvCxnSpPr>
        <xdr:cNvPr id="297" name="直線コネクタ 296"/>
        <xdr:cNvCxnSpPr/>
      </xdr:nvCxnSpPr>
      <xdr:spPr>
        <a:xfrm flipV="1">
          <a:off x="8750300" y="64071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8" name="フローチャート : 判断 297"/>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9" name="テキスト ボックス 298"/>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37</xdr:row>
      <xdr:rowOff>88646</xdr:rowOff>
    </xdr:to>
    <xdr:cxnSp macro="">
      <xdr:nvCxnSpPr>
        <xdr:cNvPr id="300" name="直線コネクタ 299"/>
        <xdr:cNvCxnSpPr/>
      </xdr:nvCxnSpPr>
      <xdr:spPr>
        <a:xfrm>
          <a:off x="7861300" y="64193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301" name="フローチャート :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2" name="テキスト ボックス 301"/>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75692</xdr:rowOff>
    </xdr:from>
    <xdr:to>
      <xdr:col>11</xdr:col>
      <xdr:colOff>307975</xdr:colOff>
      <xdr:row>37</xdr:row>
      <xdr:rowOff>85217</xdr:rowOff>
    </xdr:to>
    <xdr:cxnSp macro="">
      <xdr:nvCxnSpPr>
        <xdr:cNvPr id="303" name="直線コネクタ 302"/>
        <xdr:cNvCxnSpPr/>
      </xdr:nvCxnSpPr>
      <xdr:spPr>
        <a:xfrm flipV="1">
          <a:off x="6972300" y="641934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4" name="フローチャート : 判断 303"/>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5" name="テキスト ボックス 304"/>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6" name="フローチャート :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7" name="テキスト ボックス 306"/>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11557</xdr:rowOff>
    </xdr:from>
    <xdr:to>
      <xdr:col>15</xdr:col>
      <xdr:colOff>231775</xdr:colOff>
      <xdr:row>37</xdr:row>
      <xdr:rowOff>113157</xdr:rowOff>
    </xdr:to>
    <xdr:sp macro="" textlink="">
      <xdr:nvSpPr>
        <xdr:cNvPr id="313" name="円/楕円 312"/>
        <xdr:cNvSpPr/>
      </xdr:nvSpPr>
      <xdr:spPr>
        <a:xfrm>
          <a:off x="104267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34434</xdr:rowOff>
    </xdr:from>
    <xdr:ext cx="378565" cy="259045"/>
    <xdr:sp macro="" textlink="">
      <xdr:nvSpPr>
        <xdr:cNvPr id="314" name="労働費該当値テキスト"/>
        <xdr:cNvSpPr txBox="1"/>
      </xdr:nvSpPr>
      <xdr:spPr>
        <a:xfrm>
          <a:off x="10528300"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12700</xdr:rowOff>
    </xdr:from>
    <xdr:to>
      <xdr:col>14</xdr:col>
      <xdr:colOff>79375</xdr:colOff>
      <xdr:row>37</xdr:row>
      <xdr:rowOff>114300</xdr:rowOff>
    </xdr:to>
    <xdr:sp macro="" textlink="">
      <xdr:nvSpPr>
        <xdr:cNvPr id="315" name="円/楕円 314"/>
        <xdr:cNvSpPr/>
      </xdr:nvSpPr>
      <xdr:spPr>
        <a:xfrm>
          <a:off x="958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130827</xdr:rowOff>
    </xdr:from>
    <xdr:ext cx="378565" cy="259045"/>
    <xdr:sp macro="" textlink="">
      <xdr:nvSpPr>
        <xdr:cNvPr id="316" name="テキスト ボックス 315"/>
        <xdr:cNvSpPr txBox="1"/>
      </xdr:nvSpPr>
      <xdr:spPr>
        <a:xfrm>
          <a:off x="9450017" y="613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37846</xdr:rowOff>
    </xdr:from>
    <xdr:to>
      <xdr:col>12</xdr:col>
      <xdr:colOff>561975</xdr:colOff>
      <xdr:row>37</xdr:row>
      <xdr:rowOff>139446</xdr:rowOff>
    </xdr:to>
    <xdr:sp macro="" textlink="">
      <xdr:nvSpPr>
        <xdr:cNvPr id="317" name="円/楕円 316"/>
        <xdr:cNvSpPr/>
      </xdr:nvSpPr>
      <xdr:spPr>
        <a:xfrm>
          <a:off x="8699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130573</xdr:rowOff>
    </xdr:from>
    <xdr:ext cx="378565" cy="259045"/>
    <xdr:sp macro="" textlink="">
      <xdr:nvSpPr>
        <xdr:cNvPr id="318" name="テキスト ボックス 317"/>
        <xdr:cNvSpPr txBox="1"/>
      </xdr:nvSpPr>
      <xdr:spPr>
        <a:xfrm>
          <a:off x="8561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24892</xdr:rowOff>
    </xdr:from>
    <xdr:to>
      <xdr:col>11</xdr:col>
      <xdr:colOff>358775</xdr:colOff>
      <xdr:row>37</xdr:row>
      <xdr:rowOff>126492</xdr:rowOff>
    </xdr:to>
    <xdr:sp macro="" textlink="">
      <xdr:nvSpPr>
        <xdr:cNvPr id="319" name="円/楕円 318"/>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117619</xdr:rowOff>
    </xdr:from>
    <xdr:ext cx="378565" cy="259045"/>
    <xdr:sp macro="" textlink="">
      <xdr:nvSpPr>
        <xdr:cNvPr id="320" name="テキスト ボックス 319"/>
        <xdr:cNvSpPr txBox="1"/>
      </xdr:nvSpPr>
      <xdr:spPr>
        <a:xfrm>
          <a:off x="7672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34417</xdr:rowOff>
    </xdr:from>
    <xdr:to>
      <xdr:col>10</xdr:col>
      <xdr:colOff>155575</xdr:colOff>
      <xdr:row>37</xdr:row>
      <xdr:rowOff>136017</xdr:rowOff>
    </xdr:to>
    <xdr:sp macro="" textlink="">
      <xdr:nvSpPr>
        <xdr:cNvPr id="321" name="円/楕円 320"/>
        <xdr:cNvSpPr/>
      </xdr:nvSpPr>
      <xdr:spPr>
        <a:xfrm>
          <a:off x="6921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127144</xdr:rowOff>
    </xdr:from>
    <xdr:ext cx="378565" cy="259045"/>
    <xdr:sp macro="" textlink="">
      <xdr:nvSpPr>
        <xdr:cNvPr id="322" name="テキスト ボックス 321"/>
        <xdr:cNvSpPr txBox="1"/>
      </xdr:nvSpPr>
      <xdr:spPr>
        <a:xfrm>
          <a:off x="6783017" y="647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6" name="直線コネクタ 345"/>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7"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8" name="直線コネクタ 347"/>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9"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50" name="直線コネクタ 349"/>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119640</xdr:rowOff>
    </xdr:from>
    <xdr:to>
      <xdr:col>15</xdr:col>
      <xdr:colOff>180975</xdr:colOff>
      <xdr:row>55</xdr:row>
      <xdr:rowOff>121031</xdr:rowOff>
    </xdr:to>
    <xdr:cxnSp macro="">
      <xdr:nvCxnSpPr>
        <xdr:cNvPr id="351" name="直線コネクタ 350"/>
        <xdr:cNvCxnSpPr/>
      </xdr:nvCxnSpPr>
      <xdr:spPr>
        <a:xfrm flipV="1">
          <a:off x="9639300" y="8863590"/>
          <a:ext cx="838200" cy="6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2"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3" name="フローチャート : 判断 352"/>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121031</xdr:rowOff>
    </xdr:from>
    <xdr:to>
      <xdr:col>14</xdr:col>
      <xdr:colOff>28575</xdr:colOff>
      <xdr:row>56</xdr:row>
      <xdr:rowOff>52718</xdr:rowOff>
    </xdr:to>
    <xdr:cxnSp macro="">
      <xdr:nvCxnSpPr>
        <xdr:cNvPr id="354" name="直線コネクタ 353"/>
        <xdr:cNvCxnSpPr/>
      </xdr:nvCxnSpPr>
      <xdr:spPr>
        <a:xfrm flipV="1">
          <a:off x="8750300" y="9550781"/>
          <a:ext cx="889000" cy="1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5" name="フローチャート : 判断 354"/>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6" name="テキスト ボックス 355"/>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52718</xdr:rowOff>
    </xdr:from>
    <xdr:to>
      <xdr:col>12</xdr:col>
      <xdr:colOff>511175</xdr:colOff>
      <xdr:row>56</xdr:row>
      <xdr:rowOff>132652</xdr:rowOff>
    </xdr:to>
    <xdr:cxnSp macro="">
      <xdr:nvCxnSpPr>
        <xdr:cNvPr id="357" name="直線コネクタ 356"/>
        <xdr:cNvCxnSpPr/>
      </xdr:nvCxnSpPr>
      <xdr:spPr>
        <a:xfrm flipV="1">
          <a:off x="7861300" y="9653918"/>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8" name="フローチャート : 判断 357"/>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9" name="テキスト ボックス 358"/>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34868</xdr:rowOff>
    </xdr:from>
    <xdr:to>
      <xdr:col>11</xdr:col>
      <xdr:colOff>307975</xdr:colOff>
      <xdr:row>56</xdr:row>
      <xdr:rowOff>132652</xdr:rowOff>
    </xdr:to>
    <xdr:cxnSp macro="">
      <xdr:nvCxnSpPr>
        <xdr:cNvPr id="360" name="直線コネクタ 359"/>
        <xdr:cNvCxnSpPr/>
      </xdr:nvCxnSpPr>
      <xdr:spPr>
        <a:xfrm>
          <a:off x="6972300" y="9121718"/>
          <a:ext cx="889000" cy="6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1" name="フローチャート : 判断 360"/>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2" name="テキスト ボックス 361"/>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3" name="フローチャート : 判断 362"/>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4" name="テキスト ボックス 363"/>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68840</xdr:rowOff>
    </xdr:from>
    <xdr:to>
      <xdr:col>15</xdr:col>
      <xdr:colOff>231775</xdr:colOff>
      <xdr:row>51</xdr:row>
      <xdr:rowOff>170440</xdr:rowOff>
    </xdr:to>
    <xdr:sp macro="" textlink="">
      <xdr:nvSpPr>
        <xdr:cNvPr id="370" name="円/楕円 369"/>
        <xdr:cNvSpPr/>
      </xdr:nvSpPr>
      <xdr:spPr>
        <a:xfrm>
          <a:off x="10426700" y="8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155217</xdr:rowOff>
    </xdr:from>
    <xdr:ext cx="534377" cy="259045"/>
    <xdr:sp macro="" textlink="">
      <xdr:nvSpPr>
        <xdr:cNvPr id="371" name="農林水産業費該当値テキスト"/>
        <xdr:cNvSpPr txBox="1"/>
      </xdr:nvSpPr>
      <xdr:spPr>
        <a:xfrm>
          <a:off x="10528300" y="87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70231</xdr:rowOff>
    </xdr:from>
    <xdr:to>
      <xdr:col>14</xdr:col>
      <xdr:colOff>79375</xdr:colOff>
      <xdr:row>56</xdr:row>
      <xdr:rowOff>381</xdr:rowOff>
    </xdr:to>
    <xdr:sp macro="" textlink="">
      <xdr:nvSpPr>
        <xdr:cNvPr id="372" name="円/楕円 371"/>
        <xdr:cNvSpPr/>
      </xdr:nvSpPr>
      <xdr:spPr>
        <a:xfrm>
          <a:off x="9588500" y="9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16908</xdr:rowOff>
    </xdr:from>
    <xdr:ext cx="534377" cy="259045"/>
    <xdr:sp macro="" textlink="">
      <xdr:nvSpPr>
        <xdr:cNvPr id="373" name="テキスト ボックス 372"/>
        <xdr:cNvSpPr txBox="1"/>
      </xdr:nvSpPr>
      <xdr:spPr>
        <a:xfrm>
          <a:off x="9372111" y="9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1918</xdr:rowOff>
    </xdr:from>
    <xdr:to>
      <xdr:col>12</xdr:col>
      <xdr:colOff>561975</xdr:colOff>
      <xdr:row>56</xdr:row>
      <xdr:rowOff>103518</xdr:rowOff>
    </xdr:to>
    <xdr:sp macro="" textlink="">
      <xdr:nvSpPr>
        <xdr:cNvPr id="374" name="円/楕円 373"/>
        <xdr:cNvSpPr/>
      </xdr:nvSpPr>
      <xdr:spPr>
        <a:xfrm>
          <a:off x="8699500" y="9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120045</xdr:rowOff>
    </xdr:from>
    <xdr:ext cx="534377" cy="259045"/>
    <xdr:sp macro="" textlink="">
      <xdr:nvSpPr>
        <xdr:cNvPr id="375" name="テキスト ボックス 374"/>
        <xdr:cNvSpPr txBox="1"/>
      </xdr:nvSpPr>
      <xdr:spPr>
        <a:xfrm>
          <a:off x="8483111" y="93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81852</xdr:rowOff>
    </xdr:from>
    <xdr:to>
      <xdr:col>11</xdr:col>
      <xdr:colOff>358775</xdr:colOff>
      <xdr:row>57</xdr:row>
      <xdr:rowOff>12002</xdr:rowOff>
    </xdr:to>
    <xdr:sp macro="" textlink="">
      <xdr:nvSpPr>
        <xdr:cNvPr id="376" name="円/楕円 375"/>
        <xdr:cNvSpPr/>
      </xdr:nvSpPr>
      <xdr:spPr>
        <a:xfrm>
          <a:off x="7810500" y="968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28529</xdr:rowOff>
    </xdr:from>
    <xdr:ext cx="534377" cy="259045"/>
    <xdr:sp macro="" textlink="">
      <xdr:nvSpPr>
        <xdr:cNvPr id="377" name="テキスト ボックス 376"/>
        <xdr:cNvSpPr txBox="1"/>
      </xdr:nvSpPr>
      <xdr:spPr>
        <a:xfrm>
          <a:off x="7594111" y="94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155518</xdr:rowOff>
    </xdr:from>
    <xdr:to>
      <xdr:col>10</xdr:col>
      <xdr:colOff>155575</xdr:colOff>
      <xdr:row>53</xdr:row>
      <xdr:rowOff>85668</xdr:rowOff>
    </xdr:to>
    <xdr:sp macro="" textlink="">
      <xdr:nvSpPr>
        <xdr:cNvPr id="378" name="円/楕円 377"/>
        <xdr:cNvSpPr/>
      </xdr:nvSpPr>
      <xdr:spPr>
        <a:xfrm>
          <a:off x="6921500" y="90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102195</xdr:rowOff>
    </xdr:from>
    <xdr:ext cx="534377" cy="259045"/>
    <xdr:sp macro="" textlink="">
      <xdr:nvSpPr>
        <xdr:cNvPr id="379" name="テキスト ボックス 378"/>
        <xdr:cNvSpPr txBox="1"/>
      </xdr:nvSpPr>
      <xdr:spPr>
        <a:xfrm>
          <a:off x="6705111" y="884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70283</xdr:rowOff>
    </xdr:from>
    <xdr:to>
      <xdr:col>15</xdr:col>
      <xdr:colOff>180975</xdr:colOff>
      <xdr:row>77</xdr:row>
      <xdr:rowOff>147510</xdr:rowOff>
    </xdr:to>
    <xdr:cxnSp macro="">
      <xdr:nvCxnSpPr>
        <xdr:cNvPr id="408" name="直線コネクタ 407"/>
        <xdr:cNvCxnSpPr/>
      </xdr:nvCxnSpPr>
      <xdr:spPr>
        <a:xfrm>
          <a:off x="9639300" y="13271933"/>
          <a:ext cx="838200" cy="7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9"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70283</xdr:rowOff>
    </xdr:from>
    <xdr:to>
      <xdr:col>14</xdr:col>
      <xdr:colOff>28575</xdr:colOff>
      <xdr:row>77</xdr:row>
      <xdr:rowOff>146329</xdr:rowOff>
    </xdr:to>
    <xdr:cxnSp macro="">
      <xdr:nvCxnSpPr>
        <xdr:cNvPr id="411" name="直線コネクタ 410"/>
        <xdr:cNvCxnSpPr/>
      </xdr:nvCxnSpPr>
      <xdr:spPr>
        <a:xfrm flipV="1">
          <a:off x="8750300" y="13271933"/>
          <a:ext cx="889000" cy="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2" name="フローチャート : 判断 411"/>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3" name="テキスト ボックス 412"/>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8217</xdr:rowOff>
    </xdr:from>
    <xdr:to>
      <xdr:col>12</xdr:col>
      <xdr:colOff>511175</xdr:colOff>
      <xdr:row>77</xdr:row>
      <xdr:rowOff>146329</xdr:rowOff>
    </xdr:to>
    <xdr:cxnSp macro="">
      <xdr:nvCxnSpPr>
        <xdr:cNvPr id="414" name="直線コネクタ 413"/>
        <xdr:cNvCxnSpPr/>
      </xdr:nvCxnSpPr>
      <xdr:spPr>
        <a:xfrm>
          <a:off x="7861300" y="13209867"/>
          <a:ext cx="8890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6" name="テキスト ボックス 415"/>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8217</xdr:rowOff>
    </xdr:from>
    <xdr:to>
      <xdr:col>11</xdr:col>
      <xdr:colOff>307975</xdr:colOff>
      <xdr:row>77</xdr:row>
      <xdr:rowOff>165912</xdr:rowOff>
    </xdr:to>
    <xdr:cxnSp macro="">
      <xdr:nvCxnSpPr>
        <xdr:cNvPr id="417" name="直線コネクタ 416"/>
        <xdr:cNvCxnSpPr/>
      </xdr:nvCxnSpPr>
      <xdr:spPr>
        <a:xfrm flipV="1">
          <a:off x="6972300" y="13209867"/>
          <a:ext cx="889000" cy="1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9" name="テキスト ボックス 418"/>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1" name="テキスト ボックス 420"/>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96710</xdr:rowOff>
    </xdr:from>
    <xdr:to>
      <xdr:col>15</xdr:col>
      <xdr:colOff>231775</xdr:colOff>
      <xdr:row>78</xdr:row>
      <xdr:rowOff>26860</xdr:rowOff>
    </xdr:to>
    <xdr:sp macro="" textlink="">
      <xdr:nvSpPr>
        <xdr:cNvPr id="427" name="円/楕円 426"/>
        <xdr:cNvSpPr/>
      </xdr:nvSpPr>
      <xdr:spPr>
        <a:xfrm>
          <a:off x="104267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119587</xdr:rowOff>
    </xdr:from>
    <xdr:ext cx="469744" cy="259045"/>
    <xdr:sp macro="" textlink="">
      <xdr:nvSpPr>
        <xdr:cNvPr id="428" name="商工費該当値テキスト"/>
        <xdr:cNvSpPr txBox="1"/>
      </xdr:nvSpPr>
      <xdr:spPr>
        <a:xfrm>
          <a:off x="10528300" y="131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19483</xdr:rowOff>
    </xdr:from>
    <xdr:to>
      <xdr:col>14</xdr:col>
      <xdr:colOff>79375</xdr:colOff>
      <xdr:row>77</xdr:row>
      <xdr:rowOff>121083</xdr:rowOff>
    </xdr:to>
    <xdr:sp macro="" textlink="">
      <xdr:nvSpPr>
        <xdr:cNvPr id="429" name="円/楕円 428"/>
        <xdr:cNvSpPr/>
      </xdr:nvSpPr>
      <xdr:spPr>
        <a:xfrm>
          <a:off x="9588500" y="13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137610</xdr:rowOff>
    </xdr:from>
    <xdr:ext cx="469744" cy="259045"/>
    <xdr:sp macro="" textlink="">
      <xdr:nvSpPr>
        <xdr:cNvPr id="430" name="テキスト ボックス 429"/>
        <xdr:cNvSpPr txBox="1"/>
      </xdr:nvSpPr>
      <xdr:spPr>
        <a:xfrm>
          <a:off x="9404427" y="1299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95529</xdr:rowOff>
    </xdr:from>
    <xdr:to>
      <xdr:col>12</xdr:col>
      <xdr:colOff>561975</xdr:colOff>
      <xdr:row>78</xdr:row>
      <xdr:rowOff>25679</xdr:rowOff>
    </xdr:to>
    <xdr:sp macro="" textlink="">
      <xdr:nvSpPr>
        <xdr:cNvPr id="431" name="円/楕円 430"/>
        <xdr:cNvSpPr/>
      </xdr:nvSpPr>
      <xdr:spPr>
        <a:xfrm>
          <a:off x="8699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42206</xdr:rowOff>
    </xdr:from>
    <xdr:ext cx="469744" cy="259045"/>
    <xdr:sp macro="" textlink="">
      <xdr:nvSpPr>
        <xdr:cNvPr id="432" name="テキスト ボックス 431"/>
        <xdr:cNvSpPr txBox="1"/>
      </xdr:nvSpPr>
      <xdr:spPr>
        <a:xfrm>
          <a:off x="8515427" y="130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128867</xdr:rowOff>
    </xdr:from>
    <xdr:to>
      <xdr:col>11</xdr:col>
      <xdr:colOff>358775</xdr:colOff>
      <xdr:row>77</xdr:row>
      <xdr:rowOff>59017</xdr:rowOff>
    </xdr:to>
    <xdr:sp macro="" textlink="">
      <xdr:nvSpPr>
        <xdr:cNvPr id="433" name="円/楕円 432"/>
        <xdr:cNvSpPr/>
      </xdr:nvSpPr>
      <xdr:spPr>
        <a:xfrm>
          <a:off x="7810500" y="131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75544</xdr:rowOff>
    </xdr:from>
    <xdr:ext cx="469744" cy="259045"/>
    <xdr:sp macro="" textlink="">
      <xdr:nvSpPr>
        <xdr:cNvPr id="434" name="テキスト ボックス 433"/>
        <xdr:cNvSpPr txBox="1"/>
      </xdr:nvSpPr>
      <xdr:spPr>
        <a:xfrm>
          <a:off x="7626427" y="129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115112</xdr:rowOff>
    </xdr:from>
    <xdr:to>
      <xdr:col>10</xdr:col>
      <xdr:colOff>155575</xdr:colOff>
      <xdr:row>78</xdr:row>
      <xdr:rowOff>45262</xdr:rowOff>
    </xdr:to>
    <xdr:sp macro="" textlink="">
      <xdr:nvSpPr>
        <xdr:cNvPr id="435" name="円/楕円 434"/>
        <xdr:cNvSpPr/>
      </xdr:nvSpPr>
      <xdr:spPr>
        <a:xfrm>
          <a:off x="6921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61789</xdr:rowOff>
    </xdr:from>
    <xdr:ext cx="469744" cy="259045"/>
    <xdr:sp macro="" textlink="">
      <xdr:nvSpPr>
        <xdr:cNvPr id="436" name="テキスト ボックス 435"/>
        <xdr:cNvSpPr txBox="1"/>
      </xdr:nvSpPr>
      <xdr:spPr>
        <a:xfrm>
          <a:off x="6737427" y="1309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37421</xdr:rowOff>
    </xdr:from>
    <xdr:to>
      <xdr:col>15</xdr:col>
      <xdr:colOff>180975</xdr:colOff>
      <xdr:row>96</xdr:row>
      <xdr:rowOff>73006</xdr:rowOff>
    </xdr:to>
    <xdr:cxnSp macro="">
      <xdr:nvCxnSpPr>
        <xdr:cNvPr id="469" name="直線コネクタ 468"/>
        <xdr:cNvCxnSpPr/>
      </xdr:nvCxnSpPr>
      <xdr:spPr>
        <a:xfrm flipV="1">
          <a:off x="9639300" y="16496621"/>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70"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73006</xdr:rowOff>
    </xdr:from>
    <xdr:to>
      <xdr:col>14</xdr:col>
      <xdr:colOff>28575</xdr:colOff>
      <xdr:row>97</xdr:row>
      <xdr:rowOff>12103</xdr:rowOff>
    </xdr:to>
    <xdr:cxnSp macro="">
      <xdr:nvCxnSpPr>
        <xdr:cNvPr id="472" name="直線コネクタ 471"/>
        <xdr:cNvCxnSpPr/>
      </xdr:nvCxnSpPr>
      <xdr:spPr>
        <a:xfrm flipV="1">
          <a:off x="8750300" y="16532206"/>
          <a:ext cx="8890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3" name="フローチャート : 判断 472"/>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4" name="テキスト ボックス 473"/>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22580</xdr:rowOff>
    </xdr:from>
    <xdr:to>
      <xdr:col>12</xdr:col>
      <xdr:colOff>511175</xdr:colOff>
      <xdr:row>97</xdr:row>
      <xdr:rowOff>12103</xdr:rowOff>
    </xdr:to>
    <xdr:cxnSp macro="">
      <xdr:nvCxnSpPr>
        <xdr:cNvPr id="475" name="直線コネクタ 474"/>
        <xdr:cNvCxnSpPr/>
      </xdr:nvCxnSpPr>
      <xdr:spPr>
        <a:xfrm>
          <a:off x="7861300" y="16481780"/>
          <a:ext cx="889000" cy="1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7" name="テキスト ボックス 476"/>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168303</xdr:rowOff>
    </xdr:from>
    <xdr:to>
      <xdr:col>11</xdr:col>
      <xdr:colOff>307975</xdr:colOff>
      <xdr:row>96</xdr:row>
      <xdr:rowOff>22580</xdr:rowOff>
    </xdr:to>
    <xdr:cxnSp macro="">
      <xdr:nvCxnSpPr>
        <xdr:cNvPr id="478" name="直線コネクタ 477"/>
        <xdr:cNvCxnSpPr/>
      </xdr:nvCxnSpPr>
      <xdr:spPr>
        <a:xfrm>
          <a:off x="6972300" y="16456053"/>
          <a:ext cx="889000" cy="2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80" name="テキスト ボックス 479"/>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2" name="テキスト ボックス 481"/>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158071</xdr:rowOff>
    </xdr:from>
    <xdr:to>
      <xdr:col>15</xdr:col>
      <xdr:colOff>231775</xdr:colOff>
      <xdr:row>96</xdr:row>
      <xdr:rowOff>88221</xdr:rowOff>
    </xdr:to>
    <xdr:sp macro="" textlink="">
      <xdr:nvSpPr>
        <xdr:cNvPr id="488" name="円/楕円 487"/>
        <xdr:cNvSpPr/>
      </xdr:nvSpPr>
      <xdr:spPr>
        <a:xfrm>
          <a:off x="10426700" y="164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9498</xdr:rowOff>
    </xdr:from>
    <xdr:ext cx="534377" cy="259045"/>
    <xdr:sp macro="" textlink="">
      <xdr:nvSpPr>
        <xdr:cNvPr id="489" name="土木費該当値テキスト"/>
        <xdr:cNvSpPr txBox="1"/>
      </xdr:nvSpPr>
      <xdr:spPr>
        <a:xfrm>
          <a:off x="10528300" y="162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22206</xdr:rowOff>
    </xdr:from>
    <xdr:to>
      <xdr:col>14</xdr:col>
      <xdr:colOff>79375</xdr:colOff>
      <xdr:row>96</xdr:row>
      <xdr:rowOff>123806</xdr:rowOff>
    </xdr:to>
    <xdr:sp macro="" textlink="">
      <xdr:nvSpPr>
        <xdr:cNvPr id="490" name="円/楕円 489"/>
        <xdr:cNvSpPr/>
      </xdr:nvSpPr>
      <xdr:spPr>
        <a:xfrm>
          <a:off x="9588500" y="164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140333</xdr:rowOff>
    </xdr:from>
    <xdr:ext cx="534377" cy="259045"/>
    <xdr:sp macro="" textlink="">
      <xdr:nvSpPr>
        <xdr:cNvPr id="491" name="テキスト ボックス 490"/>
        <xdr:cNvSpPr txBox="1"/>
      </xdr:nvSpPr>
      <xdr:spPr>
        <a:xfrm>
          <a:off x="9372111" y="162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132753</xdr:rowOff>
    </xdr:from>
    <xdr:to>
      <xdr:col>12</xdr:col>
      <xdr:colOff>561975</xdr:colOff>
      <xdr:row>97</xdr:row>
      <xdr:rowOff>62903</xdr:rowOff>
    </xdr:to>
    <xdr:sp macro="" textlink="">
      <xdr:nvSpPr>
        <xdr:cNvPr id="492" name="円/楕円 491"/>
        <xdr:cNvSpPr/>
      </xdr:nvSpPr>
      <xdr:spPr>
        <a:xfrm>
          <a:off x="8699500" y="16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79430</xdr:rowOff>
    </xdr:from>
    <xdr:ext cx="534377" cy="259045"/>
    <xdr:sp macro="" textlink="">
      <xdr:nvSpPr>
        <xdr:cNvPr id="493" name="テキスト ボックス 492"/>
        <xdr:cNvSpPr txBox="1"/>
      </xdr:nvSpPr>
      <xdr:spPr>
        <a:xfrm>
          <a:off x="8483111" y="163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143230</xdr:rowOff>
    </xdr:from>
    <xdr:to>
      <xdr:col>11</xdr:col>
      <xdr:colOff>358775</xdr:colOff>
      <xdr:row>96</xdr:row>
      <xdr:rowOff>73380</xdr:rowOff>
    </xdr:to>
    <xdr:sp macro="" textlink="">
      <xdr:nvSpPr>
        <xdr:cNvPr id="494" name="円/楕円 493"/>
        <xdr:cNvSpPr/>
      </xdr:nvSpPr>
      <xdr:spPr>
        <a:xfrm>
          <a:off x="7810500" y="164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89907</xdr:rowOff>
    </xdr:from>
    <xdr:ext cx="534377" cy="259045"/>
    <xdr:sp macro="" textlink="">
      <xdr:nvSpPr>
        <xdr:cNvPr id="495" name="テキスト ボックス 494"/>
        <xdr:cNvSpPr txBox="1"/>
      </xdr:nvSpPr>
      <xdr:spPr>
        <a:xfrm>
          <a:off x="7594111" y="162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117503</xdr:rowOff>
    </xdr:from>
    <xdr:to>
      <xdr:col>10</xdr:col>
      <xdr:colOff>155575</xdr:colOff>
      <xdr:row>96</xdr:row>
      <xdr:rowOff>47653</xdr:rowOff>
    </xdr:to>
    <xdr:sp macro="" textlink="">
      <xdr:nvSpPr>
        <xdr:cNvPr id="496" name="円/楕円 495"/>
        <xdr:cNvSpPr/>
      </xdr:nvSpPr>
      <xdr:spPr>
        <a:xfrm>
          <a:off x="6921500" y="164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64180</xdr:rowOff>
    </xdr:from>
    <xdr:ext cx="534377" cy="259045"/>
    <xdr:sp macro="" textlink="">
      <xdr:nvSpPr>
        <xdr:cNvPr id="497" name="テキスト ボックス 496"/>
        <xdr:cNvSpPr txBox="1"/>
      </xdr:nvSpPr>
      <xdr:spPr>
        <a:xfrm>
          <a:off x="6705111" y="161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20" name="直線コネクタ 519"/>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21"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2" name="直線コネクタ 521"/>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3"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4" name="直線コネクタ 523"/>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63073</xdr:rowOff>
    </xdr:from>
    <xdr:to>
      <xdr:col>23</xdr:col>
      <xdr:colOff>517525</xdr:colOff>
      <xdr:row>37</xdr:row>
      <xdr:rowOff>94254</xdr:rowOff>
    </xdr:to>
    <xdr:cxnSp macro="">
      <xdr:nvCxnSpPr>
        <xdr:cNvPr id="525" name="直線コネクタ 524"/>
        <xdr:cNvCxnSpPr/>
      </xdr:nvCxnSpPr>
      <xdr:spPr>
        <a:xfrm flipV="1">
          <a:off x="15481300" y="6406723"/>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6"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7" name="フローチャート : 判断 526"/>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87762</xdr:rowOff>
    </xdr:from>
    <xdr:to>
      <xdr:col>22</xdr:col>
      <xdr:colOff>365125</xdr:colOff>
      <xdr:row>37</xdr:row>
      <xdr:rowOff>94254</xdr:rowOff>
    </xdr:to>
    <xdr:cxnSp macro="">
      <xdr:nvCxnSpPr>
        <xdr:cNvPr id="528" name="直線コネクタ 527"/>
        <xdr:cNvCxnSpPr/>
      </xdr:nvCxnSpPr>
      <xdr:spPr>
        <a:xfrm>
          <a:off x="14592300" y="6431412"/>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9" name="フローチャート : 判断 528"/>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30" name="テキスト ボックス 529"/>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87762</xdr:rowOff>
    </xdr:from>
    <xdr:to>
      <xdr:col>21</xdr:col>
      <xdr:colOff>161925</xdr:colOff>
      <xdr:row>37</xdr:row>
      <xdr:rowOff>90780</xdr:rowOff>
    </xdr:to>
    <xdr:cxnSp macro="">
      <xdr:nvCxnSpPr>
        <xdr:cNvPr id="531" name="直線コネクタ 530"/>
        <xdr:cNvCxnSpPr/>
      </xdr:nvCxnSpPr>
      <xdr:spPr>
        <a:xfrm flipV="1">
          <a:off x="13703300" y="643141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2" name="フローチャート : 判断 531"/>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3" name="テキスト ボックス 532"/>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55209</xdr:rowOff>
    </xdr:from>
    <xdr:to>
      <xdr:col>19</xdr:col>
      <xdr:colOff>644525</xdr:colOff>
      <xdr:row>37</xdr:row>
      <xdr:rowOff>90780</xdr:rowOff>
    </xdr:to>
    <xdr:cxnSp macro="">
      <xdr:nvCxnSpPr>
        <xdr:cNvPr id="534" name="直線コネクタ 533"/>
        <xdr:cNvCxnSpPr/>
      </xdr:nvCxnSpPr>
      <xdr:spPr>
        <a:xfrm>
          <a:off x="12814300" y="6398859"/>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5" name="フローチャート : 判断 534"/>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6" name="テキスト ボックス 535"/>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7" name="フローチャート : 判断 536"/>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8" name="テキスト ボックス 537"/>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12273</xdr:rowOff>
    </xdr:from>
    <xdr:to>
      <xdr:col>23</xdr:col>
      <xdr:colOff>568325</xdr:colOff>
      <xdr:row>37</xdr:row>
      <xdr:rowOff>113873</xdr:rowOff>
    </xdr:to>
    <xdr:sp macro="" textlink="">
      <xdr:nvSpPr>
        <xdr:cNvPr id="544" name="円/楕円 543"/>
        <xdr:cNvSpPr/>
      </xdr:nvSpPr>
      <xdr:spPr>
        <a:xfrm>
          <a:off x="16268700" y="63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162150</xdr:rowOff>
    </xdr:from>
    <xdr:ext cx="534377" cy="259045"/>
    <xdr:sp macro="" textlink="">
      <xdr:nvSpPr>
        <xdr:cNvPr id="545" name="消防費該当値テキスト"/>
        <xdr:cNvSpPr txBox="1"/>
      </xdr:nvSpPr>
      <xdr:spPr>
        <a:xfrm>
          <a:off x="16370300" y="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43454</xdr:rowOff>
    </xdr:from>
    <xdr:to>
      <xdr:col>22</xdr:col>
      <xdr:colOff>415925</xdr:colOff>
      <xdr:row>37</xdr:row>
      <xdr:rowOff>145054</xdr:rowOff>
    </xdr:to>
    <xdr:sp macro="" textlink="">
      <xdr:nvSpPr>
        <xdr:cNvPr id="546" name="円/楕円 545"/>
        <xdr:cNvSpPr/>
      </xdr:nvSpPr>
      <xdr:spPr>
        <a:xfrm>
          <a:off x="15430500" y="63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136181</xdr:rowOff>
    </xdr:from>
    <xdr:ext cx="534377" cy="259045"/>
    <xdr:sp macro="" textlink="">
      <xdr:nvSpPr>
        <xdr:cNvPr id="547" name="テキスト ボックス 546"/>
        <xdr:cNvSpPr txBox="1"/>
      </xdr:nvSpPr>
      <xdr:spPr>
        <a:xfrm>
          <a:off x="15214111" y="64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36962</xdr:rowOff>
    </xdr:from>
    <xdr:to>
      <xdr:col>21</xdr:col>
      <xdr:colOff>212725</xdr:colOff>
      <xdr:row>37</xdr:row>
      <xdr:rowOff>138562</xdr:rowOff>
    </xdr:to>
    <xdr:sp macro="" textlink="">
      <xdr:nvSpPr>
        <xdr:cNvPr id="548" name="円/楕円 547"/>
        <xdr:cNvSpPr/>
      </xdr:nvSpPr>
      <xdr:spPr>
        <a:xfrm>
          <a:off x="145415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129689</xdr:rowOff>
    </xdr:from>
    <xdr:ext cx="534377" cy="259045"/>
    <xdr:sp macro="" textlink="">
      <xdr:nvSpPr>
        <xdr:cNvPr id="549" name="テキスト ボックス 548"/>
        <xdr:cNvSpPr txBox="1"/>
      </xdr:nvSpPr>
      <xdr:spPr>
        <a:xfrm>
          <a:off x="14325111" y="64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39980</xdr:rowOff>
    </xdr:from>
    <xdr:to>
      <xdr:col>20</xdr:col>
      <xdr:colOff>9525</xdr:colOff>
      <xdr:row>37</xdr:row>
      <xdr:rowOff>141580</xdr:rowOff>
    </xdr:to>
    <xdr:sp macro="" textlink="">
      <xdr:nvSpPr>
        <xdr:cNvPr id="550" name="円/楕円 549"/>
        <xdr:cNvSpPr/>
      </xdr:nvSpPr>
      <xdr:spPr>
        <a:xfrm>
          <a:off x="13652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132707</xdr:rowOff>
    </xdr:from>
    <xdr:ext cx="534377" cy="259045"/>
    <xdr:sp macro="" textlink="">
      <xdr:nvSpPr>
        <xdr:cNvPr id="551" name="テキスト ボックス 550"/>
        <xdr:cNvSpPr txBox="1"/>
      </xdr:nvSpPr>
      <xdr:spPr>
        <a:xfrm>
          <a:off x="13436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4409</xdr:rowOff>
    </xdr:from>
    <xdr:to>
      <xdr:col>18</xdr:col>
      <xdr:colOff>492125</xdr:colOff>
      <xdr:row>37</xdr:row>
      <xdr:rowOff>106009</xdr:rowOff>
    </xdr:to>
    <xdr:sp macro="" textlink="">
      <xdr:nvSpPr>
        <xdr:cNvPr id="552" name="円/楕円 551"/>
        <xdr:cNvSpPr/>
      </xdr:nvSpPr>
      <xdr:spPr>
        <a:xfrm>
          <a:off x="12763500" y="63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97136</xdr:rowOff>
    </xdr:from>
    <xdr:ext cx="534377" cy="259045"/>
    <xdr:sp macro="" textlink="">
      <xdr:nvSpPr>
        <xdr:cNvPr id="553" name="テキスト ボックス 552"/>
        <xdr:cNvSpPr txBox="1"/>
      </xdr:nvSpPr>
      <xdr:spPr>
        <a:xfrm>
          <a:off x="12547111" y="64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64610</xdr:rowOff>
    </xdr:from>
    <xdr:to>
      <xdr:col>23</xdr:col>
      <xdr:colOff>517525</xdr:colOff>
      <xdr:row>55</xdr:row>
      <xdr:rowOff>12316</xdr:rowOff>
    </xdr:to>
    <xdr:cxnSp macro="">
      <xdr:nvCxnSpPr>
        <xdr:cNvPr id="584" name="直線コネクタ 583"/>
        <xdr:cNvCxnSpPr/>
      </xdr:nvCxnSpPr>
      <xdr:spPr>
        <a:xfrm flipV="1">
          <a:off x="15481300" y="8980010"/>
          <a:ext cx="838200" cy="46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5"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12316</xdr:rowOff>
    </xdr:from>
    <xdr:to>
      <xdr:col>22</xdr:col>
      <xdr:colOff>365125</xdr:colOff>
      <xdr:row>55</xdr:row>
      <xdr:rowOff>95885</xdr:rowOff>
    </xdr:to>
    <xdr:cxnSp macro="">
      <xdr:nvCxnSpPr>
        <xdr:cNvPr id="587" name="直線コネクタ 586"/>
        <xdr:cNvCxnSpPr/>
      </xdr:nvCxnSpPr>
      <xdr:spPr>
        <a:xfrm flipV="1">
          <a:off x="14592300" y="9442066"/>
          <a:ext cx="889000" cy="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9" name="テキスト ボックス 588"/>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20371</xdr:rowOff>
    </xdr:from>
    <xdr:to>
      <xdr:col>21</xdr:col>
      <xdr:colOff>161925</xdr:colOff>
      <xdr:row>55</xdr:row>
      <xdr:rowOff>95885</xdr:rowOff>
    </xdr:to>
    <xdr:cxnSp macro="">
      <xdr:nvCxnSpPr>
        <xdr:cNvPr id="590" name="直線コネクタ 589"/>
        <xdr:cNvCxnSpPr/>
      </xdr:nvCxnSpPr>
      <xdr:spPr>
        <a:xfrm>
          <a:off x="13703300" y="9278671"/>
          <a:ext cx="889000" cy="2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2" name="テキスト ボックス 591"/>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20371</xdr:rowOff>
    </xdr:from>
    <xdr:to>
      <xdr:col>19</xdr:col>
      <xdr:colOff>644525</xdr:colOff>
      <xdr:row>56</xdr:row>
      <xdr:rowOff>84618</xdr:rowOff>
    </xdr:to>
    <xdr:cxnSp macro="">
      <xdr:nvCxnSpPr>
        <xdr:cNvPr id="593" name="直線コネクタ 592"/>
        <xdr:cNvCxnSpPr/>
      </xdr:nvCxnSpPr>
      <xdr:spPr>
        <a:xfrm flipV="1">
          <a:off x="12814300" y="9278671"/>
          <a:ext cx="889000" cy="40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5" name="テキスト ボックス 594"/>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7" name="テキスト ボックス 596"/>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13810</xdr:rowOff>
    </xdr:from>
    <xdr:to>
      <xdr:col>23</xdr:col>
      <xdr:colOff>568325</xdr:colOff>
      <xdr:row>52</xdr:row>
      <xdr:rowOff>115410</xdr:rowOff>
    </xdr:to>
    <xdr:sp macro="" textlink="">
      <xdr:nvSpPr>
        <xdr:cNvPr id="603" name="円/楕円 602"/>
        <xdr:cNvSpPr/>
      </xdr:nvSpPr>
      <xdr:spPr>
        <a:xfrm>
          <a:off x="16268700" y="89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36687</xdr:rowOff>
    </xdr:from>
    <xdr:ext cx="599010" cy="259045"/>
    <xdr:sp macro="" textlink="">
      <xdr:nvSpPr>
        <xdr:cNvPr id="604" name="教育費該当値テキスト"/>
        <xdr:cNvSpPr txBox="1"/>
      </xdr:nvSpPr>
      <xdr:spPr>
        <a:xfrm>
          <a:off x="16370300" y="878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113,398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132966</xdr:rowOff>
    </xdr:from>
    <xdr:to>
      <xdr:col>22</xdr:col>
      <xdr:colOff>415925</xdr:colOff>
      <xdr:row>55</xdr:row>
      <xdr:rowOff>63116</xdr:rowOff>
    </xdr:to>
    <xdr:sp macro="" textlink="">
      <xdr:nvSpPr>
        <xdr:cNvPr id="605" name="円/楕円 604"/>
        <xdr:cNvSpPr/>
      </xdr:nvSpPr>
      <xdr:spPr>
        <a:xfrm>
          <a:off x="15430500" y="93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79643</xdr:rowOff>
    </xdr:from>
    <xdr:ext cx="534377" cy="259045"/>
    <xdr:sp macro="" textlink="">
      <xdr:nvSpPr>
        <xdr:cNvPr id="606" name="テキスト ボックス 605"/>
        <xdr:cNvSpPr txBox="1"/>
      </xdr:nvSpPr>
      <xdr:spPr>
        <a:xfrm>
          <a:off x="15214111" y="91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45085</xdr:rowOff>
    </xdr:from>
    <xdr:to>
      <xdr:col>21</xdr:col>
      <xdr:colOff>212725</xdr:colOff>
      <xdr:row>55</xdr:row>
      <xdr:rowOff>146685</xdr:rowOff>
    </xdr:to>
    <xdr:sp macro="" textlink="">
      <xdr:nvSpPr>
        <xdr:cNvPr id="607" name="円/楕円 606"/>
        <xdr:cNvSpPr/>
      </xdr:nvSpPr>
      <xdr:spPr>
        <a:xfrm>
          <a:off x="14541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163212</xdr:rowOff>
    </xdr:from>
    <xdr:ext cx="534377" cy="259045"/>
    <xdr:sp macro="" textlink="">
      <xdr:nvSpPr>
        <xdr:cNvPr id="608" name="テキスト ボックス 607"/>
        <xdr:cNvSpPr txBox="1"/>
      </xdr:nvSpPr>
      <xdr:spPr>
        <a:xfrm>
          <a:off x="14325111" y="92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141021</xdr:rowOff>
    </xdr:from>
    <xdr:to>
      <xdr:col>20</xdr:col>
      <xdr:colOff>9525</xdr:colOff>
      <xdr:row>54</xdr:row>
      <xdr:rowOff>71171</xdr:rowOff>
    </xdr:to>
    <xdr:sp macro="" textlink="">
      <xdr:nvSpPr>
        <xdr:cNvPr id="609" name="円/楕円 608"/>
        <xdr:cNvSpPr/>
      </xdr:nvSpPr>
      <xdr:spPr>
        <a:xfrm>
          <a:off x="13652500" y="92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87698</xdr:rowOff>
    </xdr:from>
    <xdr:ext cx="534377" cy="259045"/>
    <xdr:sp macro="" textlink="">
      <xdr:nvSpPr>
        <xdr:cNvPr id="610" name="テキスト ボックス 609"/>
        <xdr:cNvSpPr txBox="1"/>
      </xdr:nvSpPr>
      <xdr:spPr>
        <a:xfrm>
          <a:off x="13436111" y="90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33818</xdr:rowOff>
    </xdr:from>
    <xdr:to>
      <xdr:col>18</xdr:col>
      <xdr:colOff>492125</xdr:colOff>
      <xdr:row>56</xdr:row>
      <xdr:rowOff>135418</xdr:rowOff>
    </xdr:to>
    <xdr:sp macro="" textlink="">
      <xdr:nvSpPr>
        <xdr:cNvPr id="611" name="円/楕円 610"/>
        <xdr:cNvSpPr/>
      </xdr:nvSpPr>
      <xdr:spPr>
        <a:xfrm>
          <a:off x="12763500" y="963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151945</xdr:rowOff>
    </xdr:from>
    <xdr:ext cx="534377" cy="259045"/>
    <xdr:sp macro="" textlink="">
      <xdr:nvSpPr>
        <xdr:cNvPr id="612" name="テキスト ボックス 611"/>
        <xdr:cNvSpPr txBox="1"/>
      </xdr:nvSpPr>
      <xdr:spPr>
        <a:xfrm>
          <a:off x="12547111" y="941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6" name="テキスト ボックス 645"/>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61"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123579</xdr:rowOff>
    </xdr:from>
    <xdr:to>
      <xdr:col>23</xdr:col>
      <xdr:colOff>517525</xdr:colOff>
      <xdr:row>97</xdr:row>
      <xdr:rowOff>141159</xdr:rowOff>
    </xdr:to>
    <xdr:cxnSp macro="">
      <xdr:nvCxnSpPr>
        <xdr:cNvPr id="700" name="直線コネクタ 699"/>
        <xdr:cNvCxnSpPr/>
      </xdr:nvCxnSpPr>
      <xdr:spPr>
        <a:xfrm>
          <a:off x="15481300" y="16754229"/>
          <a:ext cx="838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701"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98214</xdr:rowOff>
    </xdr:from>
    <xdr:to>
      <xdr:col>22</xdr:col>
      <xdr:colOff>365125</xdr:colOff>
      <xdr:row>97</xdr:row>
      <xdr:rowOff>123579</xdr:rowOff>
    </xdr:to>
    <xdr:cxnSp macro="">
      <xdr:nvCxnSpPr>
        <xdr:cNvPr id="703" name="直線コネクタ 702"/>
        <xdr:cNvCxnSpPr/>
      </xdr:nvCxnSpPr>
      <xdr:spPr>
        <a:xfrm>
          <a:off x="14592300" y="16728864"/>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5" name="テキスト ボックス 704"/>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98214</xdr:rowOff>
    </xdr:from>
    <xdr:to>
      <xdr:col>21</xdr:col>
      <xdr:colOff>161925</xdr:colOff>
      <xdr:row>97</xdr:row>
      <xdr:rowOff>143303</xdr:rowOff>
    </xdr:to>
    <xdr:cxnSp macro="">
      <xdr:nvCxnSpPr>
        <xdr:cNvPr id="706" name="直線コネクタ 705"/>
        <xdr:cNvCxnSpPr/>
      </xdr:nvCxnSpPr>
      <xdr:spPr>
        <a:xfrm flipV="1">
          <a:off x="13703300" y="16728864"/>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8" name="テキスト ボックス 707"/>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132373</xdr:rowOff>
    </xdr:from>
    <xdr:to>
      <xdr:col>19</xdr:col>
      <xdr:colOff>644525</xdr:colOff>
      <xdr:row>97</xdr:row>
      <xdr:rowOff>143303</xdr:rowOff>
    </xdr:to>
    <xdr:cxnSp macro="">
      <xdr:nvCxnSpPr>
        <xdr:cNvPr id="709" name="直線コネクタ 708"/>
        <xdr:cNvCxnSpPr/>
      </xdr:nvCxnSpPr>
      <xdr:spPr>
        <a:xfrm>
          <a:off x="12814300" y="16763023"/>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11" name="テキスト ボックス 710"/>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3" name="テキスト ボックス 712"/>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90359</xdr:rowOff>
    </xdr:from>
    <xdr:to>
      <xdr:col>23</xdr:col>
      <xdr:colOff>568325</xdr:colOff>
      <xdr:row>98</xdr:row>
      <xdr:rowOff>20509</xdr:rowOff>
    </xdr:to>
    <xdr:sp macro="" textlink="">
      <xdr:nvSpPr>
        <xdr:cNvPr id="719" name="円/楕円 718"/>
        <xdr:cNvSpPr/>
      </xdr:nvSpPr>
      <xdr:spPr>
        <a:xfrm>
          <a:off x="16268700" y="167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68786</xdr:rowOff>
    </xdr:from>
    <xdr:ext cx="534377" cy="259045"/>
    <xdr:sp macro="" textlink="">
      <xdr:nvSpPr>
        <xdr:cNvPr id="720" name="公債費該当値テキスト"/>
        <xdr:cNvSpPr txBox="1"/>
      </xdr:nvSpPr>
      <xdr:spPr>
        <a:xfrm>
          <a:off x="16370300" y="166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72779</xdr:rowOff>
    </xdr:from>
    <xdr:to>
      <xdr:col>22</xdr:col>
      <xdr:colOff>415925</xdr:colOff>
      <xdr:row>98</xdr:row>
      <xdr:rowOff>2929</xdr:rowOff>
    </xdr:to>
    <xdr:sp macro="" textlink="">
      <xdr:nvSpPr>
        <xdr:cNvPr id="721" name="円/楕円 720"/>
        <xdr:cNvSpPr/>
      </xdr:nvSpPr>
      <xdr:spPr>
        <a:xfrm>
          <a:off x="154305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165506</xdr:rowOff>
    </xdr:from>
    <xdr:ext cx="534377" cy="259045"/>
    <xdr:sp macro="" textlink="">
      <xdr:nvSpPr>
        <xdr:cNvPr id="722" name="テキスト ボックス 721"/>
        <xdr:cNvSpPr txBox="1"/>
      </xdr:nvSpPr>
      <xdr:spPr>
        <a:xfrm>
          <a:off x="15214111" y="16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47414</xdr:rowOff>
    </xdr:from>
    <xdr:to>
      <xdr:col>21</xdr:col>
      <xdr:colOff>212725</xdr:colOff>
      <xdr:row>97</xdr:row>
      <xdr:rowOff>149014</xdr:rowOff>
    </xdr:to>
    <xdr:sp macro="" textlink="">
      <xdr:nvSpPr>
        <xdr:cNvPr id="723" name="円/楕円 722"/>
        <xdr:cNvSpPr/>
      </xdr:nvSpPr>
      <xdr:spPr>
        <a:xfrm>
          <a:off x="14541500" y="166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140141</xdr:rowOff>
    </xdr:from>
    <xdr:ext cx="534377" cy="259045"/>
    <xdr:sp macro="" textlink="">
      <xdr:nvSpPr>
        <xdr:cNvPr id="724" name="テキスト ボックス 723"/>
        <xdr:cNvSpPr txBox="1"/>
      </xdr:nvSpPr>
      <xdr:spPr>
        <a:xfrm>
          <a:off x="14325111" y="167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92503</xdr:rowOff>
    </xdr:from>
    <xdr:to>
      <xdr:col>20</xdr:col>
      <xdr:colOff>9525</xdr:colOff>
      <xdr:row>98</xdr:row>
      <xdr:rowOff>22653</xdr:rowOff>
    </xdr:to>
    <xdr:sp macro="" textlink="">
      <xdr:nvSpPr>
        <xdr:cNvPr id="725" name="円/楕円 724"/>
        <xdr:cNvSpPr/>
      </xdr:nvSpPr>
      <xdr:spPr>
        <a:xfrm>
          <a:off x="13652500" y="167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13780</xdr:rowOff>
    </xdr:from>
    <xdr:ext cx="534377" cy="259045"/>
    <xdr:sp macro="" textlink="">
      <xdr:nvSpPr>
        <xdr:cNvPr id="726" name="テキスト ボックス 725"/>
        <xdr:cNvSpPr txBox="1"/>
      </xdr:nvSpPr>
      <xdr:spPr>
        <a:xfrm>
          <a:off x="13436111" y="168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81573</xdr:rowOff>
    </xdr:from>
    <xdr:to>
      <xdr:col>18</xdr:col>
      <xdr:colOff>492125</xdr:colOff>
      <xdr:row>98</xdr:row>
      <xdr:rowOff>11723</xdr:rowOff>
    </xdr:to>
    <xdr:sp macro="" textlink="">
      <xdr:nvSpPr>
        <xdr:cNvPr id="727" name="円/楕円 726"/>
        <xdr:cNvSpPr/>
      </xdr:nvSpPr>
      <xdr:spPr>
        <a:xfrm>
          <a:off x="12763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2850</xdr:rowOff>
    </xdr:from>
    <xdr:ext cx="534377" cy="259045"/>
    <xdr:sp macro="" textlink="">
      <xdr:nvSpPr>
        <xdr:cNvPr id="728" name="テキスト ボックス 727"/>
        <xdr:cNvSpPr txBox="1"/>
      </xdr:nvSpPr>
      <xdr:spPr>
        <a:xfrm>
          <a:off x="12547111" y="168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2" name="テキスト ボックス 761"/>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5" name="テキスト ボックス 764"/>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109,032</a:t>
          </a:r>
          <a:r>
            <a:rPr kumimoji="1" lang="ja-JP" altLang="en-US" sz="1300">
              <a:latin typeface="ＭＳ Ｐゴシック"/>
            </a:rPr>
            <a:t>円となっており、類似団体と比較して一人当たりコストが高い状況となっている。これは、沖縄振興特別推進交付金を活用した駐留軍用地等の先行取得に係る土地購入により、普通建設事業費が増加していることが主な要因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157,860</a:t>
          </a:r>
          <a:r>
            <a:rPr kumimoji="1" lang="ja-JP" altLang="en-US" sz="1300">
              <a:latin typeface="ＭＳ Ｐゴシック"/>
            </a:rPr>
            <a:t>円となっており、類似団体と比較して一人当たりコストが高い状況となっている。これは、地域型保育給付費及び障害者自立支援費の増加が主な要因である。</a:t>
          </a:r>
          <a:endParaRPr kumimoji="1" lang="en-US" altLang="ja-JP" sz="1300">
            <a:latin typeface="ＭＳ Ｐゴシック"/>
          </a:endParaRPr>
        </a:p>
        <a:p>
          <a:r>
            <a:rPr kumimoji="1" lang="ja-JP" altLang="en-US" sz="1300">
              <a:latin typeface="ＭＳ Ｐゴシック"/>
            </a:rPr>
            <a:t>　農林水産業費は、住民一人当たり</a:t>
          </a:r>
          <a:r>
            <a:rPr kumimoji="1" lang="en-US" altLang="ja-JP" sz="1300">
              <a:latin typeface="ＭＳ Ｐゴシック"/>
            </a:rPr>
            <a:t>68,053</a:t>
          </a:r>
          <a:r>
            <a:rPr kumimoji="1" lang="ja-JP" altLang="en-US" sz="1300">
              <a:latin typeface="ＭＳ Ｐゴシック"/>
            </a:rPr>
            <a:t>円となっており、類似団体と比較して一人当たりコストが高い状況となっている。これは、本町の主要事業であるフィッシャリーナ整備事業が主な要因であり、事業終期である平成</a:t>
          </a:r>
          <a:r>
            <a:rPr kumimoji="1" lang="en-US" altLang="ja-JP" sz="1300">
              <a:latin typeface="ＭＳ Ｐゴシック"/>
            </a:rPr>
            <a:t>40</a:t>
          </a:r>
          <a:r>
            <a:rPr kumimoji="1" lang="ja-JP" altLang="en-US" sz="1300">
              <a:latin typeface="ＭＳ Ｐゴシック"/>
            </a:rPr>
            <a:t>年度まで住民一人当たりコストの高い状況が続くものと考える。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113,398</a:t>
          </a:r>
          <a:r>
            <a:rPr kumimoji="1" lang="ja-JP" altLang="en-US" sz="1300">
              <a:latin typeface="ＭＳ Ｐゴシック"/>
            </a:rPr>
            <a:t>円となっており、類似団体と比較して一人当たりコストが高い状況となっている。これは、義務教育施設の建替えにより、普通建設事業費が増加していることが主な要因である。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財政調整基金残高は、義務教育施設の建替等、大型事業の実施に伴う財源不足に対応した取り崩しにより、前年度に比して減少した。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標準財政規模に比した実質収支額の割合を示す実質収支比率は、前年度よりも減少した。これは、予算額が適正に見積もられた結果、歳出予算に対する支出の不用額が少なかったことによるものである。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連結実質赤字比率については、経年的に黒字であり、中でも水道事業会計の比率が大きくなっている。その他の会計も含め、引き続き健全な財政運営を図っていきたい。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新規発行地方債の抑制により、公債費は減少傾向にある。今後も過去に発行した地方債の償還完了により、改善傾向が続くものと考える。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地方債の償還一部完了と債務負担行為設定事業の一部完了に伴い、将来負担額は減少している。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今後の見通しとして、将来負担額、充当可能財源ともに、ゆるやかに減少する見込みであることから、将来負担比率については、安定に推移するものと考える。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17877529</v>
      </c>
      <c r="BO4" s="351"/>
      <c r="BP4" s="351"/>
      <c r="BQ4" s="351"/>
      <c r="BR4" s="351"/>
      <c r="BS4" s="351"/>
      <c r="BT4" s="351"/>
      <c r="BU4" s="352"/>
      <c r="BV4" s="350">
        <v>15344554</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2.8</v>
      </c>
      <c r="CU4" s="357"/>
      <c r="CV4" s="357"/>
      <c r="CW4" s="357"/>
      <c r="CX4" s="357"/>
      <c r="CY4" s="357"/>
      <c r="CZ4" s="357"/>
      <c r="DA4" s="358"/>
      <c r="DB4" s="356">
        <v>6.1</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17455049</v>
      </c>
      <c r="BO5" s="388"/>
      <c r="BP5" s="388"/>
      <c r="BQ5" s="388"/>
      <c r="BR5" s="388"/>
      <c r="BS5" s="388"/>
      <c r="BT5" s="388"/>
      <c r="BU5" s="389"/>
      <c r="BV5" s="387">
        <v>14598413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81.099999999999994</v>
      </c>
      <c r="CU5" s="385"/>
      <c r="CV5" s="385"/>
      <c r="CW5" s="385"/>
      <c r="CX5" s="385"/>
      <c r="CY5" s="385"/>
      <c r="CZ5" s="385"/>
      <c r="DA5" s="386"/>
      <c r="DB5" s="384">
        <v>80.099999999999994</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422480</v>
      </c>
      <c r="BO6" s="388"/>
      <c r="BP6" s="388"/>
      <c r="BQ6" s="388"/>
      <c r="BR6" s="388"/>
      <c r="BS6" s="388"/>
      <c r="BT6" s="388"/>
      <c r="BU6" s="389"/>
      <c r="BV6" s="387">
        <v>746141</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83.3</v>
      </c>
      <c r="CU6" s="425"/>
      <c r="CV6" s="425"/>
      <c r="CW6" s="425"/>
      <c r="CX6" s="425"/>
      <c r="CY6" s="425"/>
      <c r="CZ6" s="425"/>
      <c r="DA6" s="426"/>
      <c r="DB6" s="424">
        <v>82.2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224968</v>
      </c>
      <c r="BO7" s="388"/>
      <c r="BP7" s="388"/>
      <c r="BQ7" s="388"/>
      <c r="BR7" s="388"/>
      <c r="BS7" s="388"/>
      <c r="BT7" s="388"/>
      <c r="BU7" s="389"/>
      <c r="BV7" s="387">
        <v>325107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6949621</v>
      </c>
      <c r="CU7" s="388"/>
      <c r="CV7" s="388"/>
      <c r="CW7" s="388"/>
      <c r="CX7" s="388"/>
      <c r="CY7" s="388"/>
      <c r="CZ7" s="388"/>
      <c r="DA7" s="389"/>
      <c r="DB7" s="387">
        <v>6870724</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197512</v>
      </c>
      <c r="BO8" s="388"/>
      <c r="BP8" s="388"/>
      <c r="BQ8" s="388"/>
      <c r="BR8" s="388"/>
      <c r="BS8" s="388"/>
      <c r="BT8" s="388"/>
      <c r="BU8" s="389"/>
      <c r="BV8" s="387">
        <v>421034</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0.75</v>
      </c>
      <c r="CU8" s="428"/>
      <c r="CV8" s="428"/>
      <c r="CW8" s="428"/>
      <c r="CX8" s="428"/>
      <c r="CY8" s="428"/>
      <c r="CZ8" s="428"/>
      <c r="DA8" s="429"/>
      <c r="DB8" s="427">
        <v>0.73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28308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-223522</v>
      </c>
      <c r="BO9" s="388"/>
      <c r="BP9" s="388"/>
      <c r="BQ9" s="388"/>
      <c r="BR9" s="388"/>
      <c r="BS9" s="388"/>
      <c r="BT9" s="388"/>
      <c r="BU9" s="389"/>
      <c r="BV9" s="387">
        <v>63471</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6.6</v>
      </c>
      <c r="CU9" s="385"/>
      <c r="CV9" s="385"/>
      <c r="CW9" s="385"/>
      <c r="CX9" s="385"/>
      <c r="CY9" s="385"/>
      <c r="CZ9" s="385"/>
      <c r="DA9" s="386"/>
      <c r="DB9" s="384">
        <v>7.2</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27264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195655</v>
      </c>
      <c r="BO10" s="388"/>
      <c r="BP10" s="388"/>
      <c r="BQ10" s="388"/>
      <c r="BR10" s="388"/>
      <c r="BS10" s="388"/>
      <c r="BT10" s="388"/>
      <c r="BU10" s="389"/>
      <c r="BV10" s="387">
        <v>150632</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29189</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430000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28519</v>
      </c>
      <c r="S13" s="469"/>
      <c r="T13" s="469"/>
      <c r="U13" s="469"/>
      <c r="V13" s="470"/>
      <c r="W13" s="403" t="s">
        <v>123</v>
      </c>
      <c r="X13" s="404"/>
      <c r="Y13" s="404"/>
      <c r="Z13" s="404"/>
      <c r="AA13" s="404"/>
      <c r="AB13" s="394"/>
      <c r="AC13" s="438">
        <v>63</v>
      </c>
      <c r="AD13" s="439"/>
      <c r="AE13" s="439"/>
      <c r="AF13" s="439"/>
      <c r="AG13" s="478"/>
      <c r="AH13" s="438">
        <v>75</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-457867</v>
      </c>
      <c r="BO13" s="388"/>
      <c r="BP13" s="388"/>
      <c r="BQ13" s="388"/>
      <c r="BR13" s="388"/>
      <c r="BS13" s="388"/>
      <c r="BT13" s="388"/>
      <c r="BU13" s="389"/>
      <c r="BV13" s="387">
        <v>214103</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5.2</v>
      </c>
      <c r="CU13" s="385"/>
      <c r="CV13" s="385"/>
      <c r="CW13" s="385"/>
      <c r="CX13" s="385"/>
      <c r="CY13" s="385"/>
      <c r="CZ13" s="385"/>
      <c r="DA13" s="386"/>
      <c r="DB13" s="384">
        <v>5.8</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29093</v>
      </c>
      <c r="S14" s="469"/>
      <c r="T14" s="469"/>
      <c r="U14" s="469"/>
      <c r="V14" s="470"/>
      <c r="W14" s="377"/>
      <c r="X14" s="378"/>
      <c r="Y14" s="378"/>
      <c r="Z14" s="378"/>
      <c r="AA14" s="378"/>
      <c r="AB14" s="367"/>
      <c r="AC14" s="471">
        <v>0.7</v>
      </c>
      <c r="AD14" s="472"/>
      <c r="AE14" s="472"/>
      <c r="AF14" s="472"/>
      <c r="AG14" s="473"/>
      <c r="AH14" s="471">
        <v>0.8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120</v>
      </c>
      <c r="CU14" s="483"/>
      <c r="CV14" s="483"/>
      <c r="CW14" s="483"/>
      <c r="CX14" s="483"/>
      <c r="CY14" s="483"/>
      <c r="CZ14" s="483"/>
      <c r="DA14" s="484"/>
      <c r="DB14" s="482" t="s">
        <v>120</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28484</v>
      </c>
      <c r="S15" s="469"/>
      <c r="T15" s="469"/>
      <c r="U15" s="469"/>
      <c r="V15" s="470"/>
      <c r="W15" s="403" t="s">
        <v>130</v>
      </c>
      <c r="X15" s="404"/>
      <c r="Y15" s="404"/>
      <c r="Z15" s="404"/>
      <c r="AA15" s="404"/>
      <c r="AB15" s="394"/>
      <c r="AC15" s="438">
        <v>1408</v>
      </c>
      <c r="AD15" s="439"/>
      <c r="AE15" s="439"/>
      <c r="AF15" s="439"/>
      <c r="AG15" s="478"/>
      <c r="AH15" s="438">
        <v>1515</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4056941</v>
      </c>
      <c r="BO15" s="351"/>
      <c r="BP15" s="351"/>
      <c r="BQ15" s="351"/>
      <c r="BR15" s="351"/>
      <c r="BS15" s="351"/>
      <c r="BT15" s="351"/>
      <c r="BU15" s="352"/>
      <c r="BV15" s="350">
        <v>3917548</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14.8</v>
      </c>
      <c r="AD16" s="472"/>
      <c r="AE16" s="472"/>
      <c r="AF16" s="472"/>
      <c r="AG16" s="473"/>
      <c r="AH16" s="471">
        <v>15.6</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5293930</v>
      </c>
      <c r="BO16" s="388"/>
      <c r="BP16" s="388"/>
      <c r="BQ16" s="388"/>
      <c r="BR16" s="388"/>
      <c r="BS16" s="388"/>
      <c r="BT16" s="388"/>
      <c r="BU16" s="389"/>
      <c r="BV16" s="387">
        <v>5229219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8073</v>
      </c>
      <c r="AD17" s="439"/>
      <c r="AE17" s="439"/>
      <c r="AF17" s="439"/>
      <c r="AG17" s="478"/>
      <c r="AH17" s="438">
        <v>8106</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5305396</v>
      </c>
      <c r="BO17" s="388"/>
      <c r="BP17" s="388"/>
      <c r="BQ17" s="388"/>
      <c r="BR17" s="388"/>
      <c r="BS17" s="388"/>
      <c r="BT17" s="388"/>
      <c r="BU17" s="389"/>
      <c r="BV17" s="387">
        <v>5114499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13.93</v>
      </c>
      <c r="M18" s="500"/>
      <c r="N18" s="500"/>
      <c r="O18" s="500"/>
      <c r="P18" s="500"/>
      <c r="Q18" s="500"/>
      <c r="R18" s="501"/>
      <c r="S18" s="501"/>
      <c r="T18" s="501"/>
      <c r="U18" s="501"/>
      <c r="V18" s="502"/>
      <c r="W18" s="405"/>
      <c r="X18" s="406"/>
      <c r="Y18" s="406"/>
      <c r="Z18" s="406"/>
      <c r="AA18" s="406"/>
      <c r="AB18" s="397"/>
      <c r="AC18" s="503">
        <v>84.6</v>
      </c>
      <c r="AD18" s="504"/>
      <c r="AE18" s="504"/>
      <c r="AF18" s="504"/>
      <c r="AG18" s="505"/>
      <c r="AH18" s="503">
        <v>83.6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6381975</v>
      </c>
      <c r="BO18" s="388"/>
      <c r="BP18" s="388"/>
      <c r="BQ18" s="388"/>
      <c r="BR18" s="388"/>
      <c r="BS18" s="388"/>
      <c r="BT18" s="388"/>
      <c r="BU18" s="389"/>
      <c r="BV18" s="387">
        <v>6320864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2032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9684217</v>
      </c>
      <c r="BO19" s="388"/>
      <c r="BP19" s="388"/>
      <c r="BQ19" s="388"/>
      <c r="BR19" s="388"/>
      <c r="BS19" s="388"/>
      <c r="BT19" s="388"/>
      <c r="BU19" s="389"/>
      <c r="BV19" s="387">
        <v>9242118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10724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6621206</v>
      </c>
      <c r="BO23" s="388"/>
      <c r="BP23" s="388"/>
      <c r="BQ23" s="388"/>
      <c r="BR23" s="388"/>
      <c r="BS23" s="388"/>
      <c r="BT23" s="388"/>
      <c r="BU23" s="389"/>
      <c r="BV23" s="387">
        <v>6618667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7730</v>
      </c>
      <c r="R24" s="439"/>
      <c r="S24" s="439"/>
      <c r="T24" s="439"/>
      <c r="U24" s="439"/>
      <c r="V24" s="478"/>
      <c r="W24" s="533"/>
      <c r="X24" s="521"/>
      <c r="Y24" s="522"/>
      <c r="Z24" s="437" t="s">
        <v>154</v>
      </c>
      <c r="AA24" s="417"/>
      <c r="AB24" s="417"/>
      <c r="AC24" s="417"/>
      <c r="AD24" s="417"/>
      <c r="AE24" s="417"/>
      <c r="AF24" s="417"/>
      <c r="AG24" s="418"/>
      <c r="AH24" s="438">
        <v>204</v>
      </c>
      <c r="AI24" s="439"/>
      <c r="AJ24" s="439"/>
      <c r="AK24" s="439"/>
      <c r="AL24" s="478"/>
      <c r="AM24" s="438">
        <v>593028</v>
      </c>
      <c r="AN24" s="439"/>
      <c r="AO24" s="439"/>
      <c r="AP24" s="439"/>
      <c r="AQ24" s="439"/>
      <c r="AR24" s="478"/>
      <c r="AS24" s="438">
        <v>2907</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5260631</v>
      </c>
      <c r="BO24" s="388"/>
      <c r="BP24" s="388"/>
      <c r="BQ24" s="388"/>
      <c r="BR24" s="388"/>
      <c r="BS24" s="388"/>
      <c r="BT24" s="388"/>
      <c r="BU24" s="389"/>
      <c r="BV24" s="387">
        <v>5219606</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6340</v>
      </c>
      <c r="R25" s="439"/>
      <c r="S25" s="439"/>
      <c r="T25" s="439"/>
      <c r="U25" s="439"/>
      <c r="V25" s="478"/>
      <c r="W25" s="533"/>
      <c r="X25" s="521"/>
      <c r="Y25" s="522"/>
      <c r="Z25" s="437" t="s">
        <v>157</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2294634</v>
      </c>
      <c r="BO25" s="351"/>
      <c r="BP25" s="351"/>
      <c r="BQ25" s="351"/>
      <c r="BR25" s="351"/>
      <c r="BS25" s="351"/>
      <c r="BT25" s="351"/>
      <c r="BU25" s="352"/>
      <c r="BV25" s="350">
        <v>4072541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6030</v>
      </c>
      <c r="R26" s="439"/>
      <c r="S26" s="439"/>
      <c r="T26" s="439"/>
      <c r="U26" s="439"/>
      <c r="V26" s="478"/>
      <c r="W26" s="533"/>
      <c r="X26" s="521"/>
      <c r="Y26" s="522"/>
      <c r="Z26" s="437" t="s">
        <v>160</v>
      </c>
      <c r="AA26" s="543"/>
      <c r="AB26" s="543"/>
      <c r="AC26" s="543"/>
      <c r="AD26" s="543"/>
      <c r="AE26" s="543"/>
      <c r="AF26" s="543"/>
      <c r="AG26" s="544"/>
      <c r="AH26" s="438">
        <v>6</v>
      </c>
      <c r="AI26" s="439"/>
      <c r="AJ26" s="439"/>
      <c r="AK26" s="439"/>
      <c r="AL26" s="478"/>
      <c r="AM26" s="438">
        <v>16512</v>
      </c>
      <c r="AN26" s="439"/>
      <c r="AO26" s="439"/>
      <c r="AP26" s="439"/>
      <c r="AQ26" s="439"/>
      <c r="AR26" s="478"/>
      <c r="AS26" s="438">
        <v>2752</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3210</v>
      </c>
      <c r="R27" s="439"/>
      <c r="S27" s="439"/>
      <c r="T27" s="439"/>
      <c r="U27" s="439"/>
      <c r="V27" s="478"/>
      <c r="W27" s="533"/>
      <c r="X27" s="521"/>
      <c r="Y27" s="522"/>
      <c r="Z27" s="437" t="s">
        <v>163</v>
      </c>
      <c r="AA27" s="417"/>
      <c r="AB27" s="417"/>
      <c r="AC27" s="417"/>
      <c r="AD27" s="417"/>
      <c r="AE27" s="417"/>
      <c r="AF27" s="417"/>
      <c r="AG27" s="418"/>
      <c r="AH27" s="438">
        <v>17</v>
      </c>
      <c r="AI27" s="439"/>
      <c r="AJ27" s="439"/>
      <c r="AK27" s="439"/>
      <c r="AL27" s="478"/>
      <c r="AM27" s="438">
        <v>49725</v>
      </c>
      <c r="AN27" s="439"/>
      <c r="AO27" s="439"/>
      <c r="AP27" s="439"/>
      <c r="AQ27" s="439"/>
      <c r="AR27" s="478"/>
      <c r="AS27" s="438">
        <v>2925</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497584</v>
      </c>
      <c r="BO27" s="557"/>
      <c r="BP27" s="557"/>
      <c r="BQ27" s="557"/>
      <c r="BR27" s="557"/>
      <c r="BS27" s="557"/>
      <c r="BT27" s="557"/>
      <c r="BU27" s="558"/>
      <c r="BV27" s="556">
        <v>497584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2660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2330080</v>
      </c>
      <c r="BO28" s="351"/>
      <c r="BP28" s="351"/>
      <c r="BQ28" s="351"/>
      <c r="BR28" s="351"/>
      <c r="BS28" s="351"/>
      <c r="BT28" s="351"/>
      <c r="BU28" s="352"/>
      <c r="BV28" s="350">
        <v>2564425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17</v>
      </c>
      <c r="M29" s="439"/>
      <c r="N29" s="439"/>
      <c r="O29" s="439"/>
      <c r="P29" s="478"/>
      <c r="Q29" s="438">
        <v>2460</v>
      </c>
      <c r="R29" s="439"/>
      <c r="S29" s="439"/>
      <c r="T29" s="439"/>
      <c r="U29" s="439"/>
      <c r="V29" s="478"/>
      <c r="W29" s="534"/>
      <c r="X29" s="535"/>
      <c r="Y29" s="536"/>
      <c r="Z29" s="437" t="s">
        <v>170</v>
      </c>
      <c r="AA29" s="417"/>
      <c r="AB29" s="417"/>
      <c r="AC29" s="417"/>
      <c r="AD29" s="417"/>
      <c r="AE29" s="417"/>
      <c r="AF29" s="417"/>
      <c r="AG29" s="418"/>
      <c r="AH29" s="438">
        <v>221</v>
      </c>
      <c r="AI29" s="439"/>
      <c r="AJ29" s="439"/>
      <c r="AK29" s="439"/>
      <c r="AL29" s="478"/>
      <c r="AM29" s="438">
        <v>642753</v>
      </c>
      <c r="AN29" s="439"/>
      <c r="AO29" s="439"/>
      <c r="AP29" s="439"/>
      <c r="AQ29" s="439"/>
      <c r="AR29" s="478"/>
      <c r="AS29" s="438">
        <v>2908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182980</v>
      </c>
      <c r="BO29" s="388"/>
      <c r="BP29" s="388"/>
      <c r="BQ29" s="388"/>
      <c r="BR29" s="388"/>
      <c r="BS29" s="388"/>
      <c r="BT29" s="388"/>
      <c r="BU29" s="389"/>
      <c r="BV29" s="387">
        <v>182980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95.8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5870115</v>
      </c>
      <c r="BO30" s="557"/>
      <c r="BP30" s="557"/>
      <c r="BQ30" s="557"/>
      <c r="BR30" s="557"/>
      <c r="BS30" s="557"/>
      <c r="BT30" s="557"/>
      <c r="BU30" s="558"/>
      <c r="BV30" s="556">
        <v>3868442</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4</v>
      </c>
      <c r="AN34" s="568"/>
      <c r="AO34" s="569" t="str">
        <f>IF('各会計、関係団体の財政状況及び健全化判断比率'!B30="","",'各会計、関係団体の財政状況及び健全化判断比率'!B30)</f>
        <v>水道事業会計</v>
      </c>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6</v>
      </c>
      <c r="BX34" s="568"/>
      <c r="BY34" s="569" t="str">
        <f>IF('各会計、関係団体の財政状況及び健全化判断比率'!B68="","",'各会計、関係団体の財政状況及び健全化判断比率'!B68)</f>
        <v>沖縄県後期高齢者医療広域連合（一般会計）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一般財団法人　北谷地域振興センター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7</v>
      </c>
      <c r="BX35" s="568"/>
      <c r="BY35" s="569" t="str">
        <f>IF('各会計、関係団体の財政状況及び健全化判断比率'!B69="","",'各会計、関係団体の財政状況及び健全化判断比率'!B69)</f>
        <v>沖縄県後期高齢者医療広域連合（特別会計）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t="str">
        <f t="shared" ref="U36:U43" si="4">IF(W36="","",U35+1)</f>
        <v/>
      </c>
      <c r="V36" s="568"/>
      <c r="W36" s="569"/>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8</v>
      </c>
      <c r="BX36" s="568"/>
      <c r="BY36" s="569" t="str">
        <f>IF('各会計、関係団体の財政状況及び健全化判断比率'!B70="","",'各会計、関係団体の財政状況及び健全化判断比率'!B70)</f>
        <v>倉浜衛生施設組合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9</v>
      </c>
      <c r="BX37" s="568"/>
      <c r="BY37" s="569" t="str">
        <f>IF('各会計、関係団体の財政状況及び健全化判断比率'!B71="","",'各会計、関係団体の財政状況及び健全化判断比率'!B71)</f>
        <v>中部広域市町村圏事務組合（一般会計）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10</v>
      </c>
      <c r="BX38" s="568"/>
      <c r="BY38" s="569" t="str">
        <f>IF('各会計、関係団体の財政状況及び健全化判断比率'!B72="","",'各会計、関係団体の財政状況及び健全化判断比率'!B72)</f>
        <v>中部広域市町村圏事務組合（特別会計）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11</v>
      </c>
      <c r="BX39" s="568"/>
      <c r="BY39" s="569" t="str">
        <f>IF('各会計、関係団体の財政状況及び健全化判断比率'!B73="","",'各会計、関係団体の財政状況及び健全化判断比率'!B73)</f>
        <v>沖縄県市町村総合事務組合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12</v>
      </c>
      <c r="BX40" s="568"/>
      <c r="BY40" s="569" t="str">
        <f>IF('各会計、関係団体の財政状況及び健全化判断比率'!B74="","",'各会計、関係団体の財政状況及び健全化判断比率'!B74)</f>
        <v>比謝川行政事務組合（一般会計）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13</v>
      </c>
      <c r="BX41" s="568"/>
      <c r="BY41" s="569" t="str">
        <f>IF('各会計、関係団体の財政状況及び健全化判断比率'!B75="","",'各会計、関係団体の財政状況及び健全化判断比率'!B75)</f>
        <v>比謝川行政事務組合（特別会計）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14</v>
      </c>
      <c r="BX42" s="568"/>
      <c r="BY42" s="569" t="str">
        <f>IF('各会計、関係団体の財政状況及び健全化判断比率'!B76="","",'各会計、関係団体の財政状況及び健全化判断比率'!B76)</f>
        <v>沖縄県介護保険広域連合（一般会計）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15</v>
      </c>
      <c r="BX43" s="568"/>
      <c r="BY43" s="569" t="str">
        <f>IF('各会計、関係団体の財政状況及び健全化判断比率'!B77="","",'各会計、関係団体の財政状況及び健全化判断比率'!B77)</f>
        <v>沖縄県介護保険広域連合（特別会計）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4855289</v>
      </c>
      <c r="S5" s="585"/>
      <c r="T5" s="585"/>
      <c r="U5" s="585"/>
      <c r="V5" s="585"/>
      <c r="W5" s="585"/>
      <c r="X5" s="585"/>
      <c r="Y5" s="586"/>
      <c r="Z5" s="587">
        <v>27.2</v>
      </c>
      <c r="AA5" s="587"/>
      <c r="AB5" s="587"/>
      <c r="AC5" s="587"/>
      <c r="AD5" s="588">
        <v>4855289</v>
      </c>
      <c r="AE5" s="588"/>
      <c r="AF5" s="588"/>
      <c r="AG5" s="588"/>
      <c r="AH5" s="588"/>
      <c r="AI5" s="588"/>
      <c r="AJ5" s="588"/>
      <c r="AK5" s="588"/>
      <c r="AL5" s="589">
        <v>63.3</v>
      </c>
      <c r="AM5" s="590"/>
      <c r="AN5" s="590"/>
      <c r="AO5" s="591"/>
      <c r="AP5" s="581" t="s">
        <v>209</v>
      </c>
      <c r="AQ5" s="582"/>
      <c r="AR5" s="582"/>
      <c r="AS5" s="582"/>
      <c r="AT5" s="582"/>
      <c r="AU5" s="582"/>
      <c r="AV5" s="582"/>
      <c r="AW5" s="582"/>
      <c r="AX5" s="582"/>
      <c r="AY5" s="582"/>
      <c r="AZ5" s="582"/>
      <c r="BA5" s="582"/>
      <c r="BB5" s="582"/>
      <c r="BC5" s="582"/>
      <c r="BD5" s="582"/>
      <c r="BE5" s="582"/>
      <c r="BF5" s="583"/>
      <c r="BG5" s="595">
        <v>4830894</v>
      </c>
      <c r="BH5" s="596"/>
      <c r="BI5" s="596"/>
      <c r="BJ5" s="596"/>
      <c r="BK5" s="596"/>
      <c r="BL5" s="596"/>
      <c r="BM5" s="596"/>
      <c r="BN5" s="597"/>
      <c r="BO5" s="598">
        <v>99.5</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59683</v>
      </c>
      <c r="S6" s="596"/>
      <c r="T6" s="596"/>
      <c r="U6" s="596"/>
      <c r="V6" s="596"/>
      <c r="W6" s="596"/>
      <c r="X6" s="596"/>
      <c r="Y6" s="597"/>
      <c r="Z6" s="598">
        <v>0.3</v>
      </c>
      <c r="AA6" s="598"/>
      <c r="AB6" s="598"/>
      <c r="AC6" s="598"/>
      <c r="AD6" s="599">
        <v>59683</v>
      </c>
      <c r="AE6" s="599"/>
      <c r="AF6" s="599"/>
      <c r="AG6" s="599"/>
      <c r="AH6" s="599"/>
      <c r="AI6" s="599"/>
      <c r="AJ6" s="599"/>
      <c r="AK6" s="599"/>
      <c r="AL6" s="600">
        <v>0.8</v>
      </c>
      <c r="AM6" s="601"/>
      <c r="AN6" s="601"/>
      <c r="AO6" s="602"/>
      <c r="AP6" s="592" t="s">
        <v>215</v>
      </c>
      <c r="AQ6" s="593"/>
      <c r="AR6" s="593"/>
      <c r="AS6" s="593"/>
      <c r="AT6" s="593"/>
      <c r="AU6" s="593"/>
      <c r="AV6" s="593"/>
      <c r="AW6" s="593"/>
      <c r="AX6" s="593"/>
      <c r="AY6" s="593"/>
      <c r="AZ6" s="593"/>
      <c r="BA6" s="593"/>
      <c r="BB6" s="593"/>
      <c r="BC6" s="593"/>
      <c r="BD6" s="593"/>
      <c r="BE6" s="593"/>
      <c r="BF6" s="594"/>
      <c r="BG6" s="595">
        <v>4830894</v>
      </c>
      <c r="BH6" s="596"/>
      <c r="BI6" s="596"/>
      <c r="BJ6" s="596"/>
      <c r="BK6" s="596"/>
      <c r="BL6" s="596"/>
      <c r="BM6" s="596"/>
      <c r="BN6" s="597"/>
      <c r="BO6" s="598">
        <v>99.5</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155387</v>
      </c>
      <c r="CS6" s="596"/>
      <c r="CT6" s="596"/>
      <c r="CU6" s="596"/>
      <c r="CV6" s="596"/>
      <c r="CW6" s="596"/>
      <c r="CX6" s="596"/>
      <c r="CY6" s="597"/>
      <c r="CZ6" s="598">
        <v>0.9</v>
      </c>
      <c r="DA6" s="598"/>
      <c r="DB6" s="598"/>
      <c r="DC6" s="598"/>
      <c r="DD6" s="604" t="s">
        <v>210</v>
      </c>
      <c r="DE6" s="596"/>
      <c r="DF6" s="596"/>
      <c r="DG6" s="596"/>
      <c r="DH6" s="596"/>
      <c r="DI6" s="596"/>
      <c r="DJ6" s="596"/>
      <c r="DK6" s="596"/>
      <c r="DL6" s="596"/>
      <c r="DM6" s="596"/>
      <c r="DN6" s="596"/>
      <c r="DO6" s="596"/>
      <c r="DP6" s="597"/>
      <c r="DQ6" s="604">
        <v>155349</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3090</v>
      </c>
      <c r="S7" s="596"/>
      <c r="T7" s="596"/>
      <c r="U7" s="596"/>
      <c r="V7" s="596"/>
      <c r="W7" s="596"/>
      <c r="X7" s="596"/>
      <c r="Y7" s="597"/>
      <c r="Z7" s="598">
        <v>0</v>
      </c>
      <c r="AA7" s="598"/>
      <c r="AB7" s="598"/>
      <c r="AC7" s="598"/>
      <c r="AD7" s="599">
        <v>3090</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1551986</v>
      </c>
      <c r="BH7" s="596"/>
      <c r="BI7" s="596"/>
      <c r="BJ7" s="596"/>
      <c r="BK7" s="596"/>
      <c r="BL7" s="596"/>
      <c r="BM7" s="596"/>
      <c r="BN7" s="597"/>
      <c r="BO7" s="598">
        <v>32</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3182527</v>
      </c>
      <c r="CS7" s="596"/>
      <c r="CT7" s="596"/>
      <c r="CU7" s="596"/>
      <c r="CV7" s="596"/>
      <c r="CW7" s="596"/>
      <c r="CX7" s="596"/>
      <c r="CY7" s="597"/>
      <c r="CZ7" s="598">
        <v>18.2</v>
      </c>
      <c r="DA7" s="598"/>
      <c r="DB7" s="598"/>
      <c r="DC7" s="598"/>
      <c r="DD7" s="604">
        <v>655480</v>
      </c>
      <c r="DE7" s="596"/>
      <c r="DF7" s="596"/>
      <c r="DG7" s="596"/>
      <c r="DH7" s="596"/>
      <c r="DI7" s="596"/>
      <c r="DJ7" s="596"/>
      <c r="DK7" s="596"/>
      <c r="DL7" s="596"/>
      <c r="DM7" s="596"/>
      <c r="DN7" s="596"/>
      <c r="DO7" s="596"/>
      <c r="DP7" s="597"/>
      <c r="DQ7" s="604">
        <v>1677925</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5047</v>
      </c>
      <c r="S8" s="596"/>
      <c r="T8" s="596"/>
      <c r="U8" s="596"/>
      <c r="V8" s="596"/>
      <c r="W8" s="596"/>
      <c r="X8" s="596"/>
      <c r="Y8" s="597"/>
      <c r="Z8" s="598">
        <v>0</v>
      </c>
      <c r="AA8" s="598"/>
      <c r="AB8" s="598"/>
      <c r="AC8" s="598"/>
      <c r="AD8" s="599">
        <v>5047</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41475</v>
      </c>
      <c r="BH8" s="596"/>
      <c r="BI8" s="596"/>
      <c r="BJ8" s="596"/>
      <c r="BK8" s="596"/>
      <c r="BL8" s="596"/>
      <c r="BM8" s="596"/>
      <c r="BN8" s="597"/>
      <c r="BO8" s="598">
        <v>0.9</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4607765</v>
      </c>
      <c r="CS8" s="596"/>
      <c r="CT8" s="596"/>
      <c r="CU8" s="596"/>
      <c r="CV8" s="596"/>
      <c r="CW8" s="596"/>
      <c r="CX8" s="596"/>
      <c r="CY8" s="597"/>
      <c r="CZ8" s="598">
        <v>26.4</v>
      </c>
      <c r="DA8" s="598"/>
      <c r="DB8" s="598"/>
      <c r="DC8" s="598"/>
      <c r="DD8" s="604">
        <v>17152</v>
      </c>
      <c r="DE8" s="596"/>
      <c r="DF8" s="596"/>
      <c r="DG8" s="596"/>
      <c r="DH8" s="596"/>
      <c r="DI8" s="596"/>
      <c r="DJ8" s="596"/>
      <c r="DK8" s="596"/>
      <c r="DL8" s="596"/>
      <c r="DM8" s="596"/>
      <c r="DN8" s="596"/>
      <c r="DO8" s="596"/>
      <c r="DP8" s="597"/>
      <c r="DQ8" s="604">
        <v>2339458</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3968</v>
      </c>
      <c r="S9" s="596"/>
      <c r="T9" s="596"/>
      <c r="U9" s="596"/>
      <c r="V9" s="596"/>
      <c r="W9" s="596"/>
      <c r="X9" s="596"/>
      <c r="Y9" s="597"/>
      <c r="Z9" s="598">
        <v>0</v>
      </c>
      <c r="AA9" s="598"/>
      <c r="AB9" s="598"/>
      <c r="AC9" s="598"/>
      <c r="AD9" s="599">
        <v>3968</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1258647</v>
      </c>
      <c r="BH9" s="596"/>
      <c r="BI9" s="596"/>
      <c r="BJ9" s="596"/>
      <c r="BK9" s="596"/>
      <c r="BL9" s="596"/>
      <c r="BM9" s="596"/>
      <c r="BN9" s="597"/>
      <c r="BO9" s="598">
        <v>25.9</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858312</v>
      </c>
      <c r="CS9" s="596"/>
      <c r="CT9" s="596"/>
      <c r="CU9" s="596"/>
      <c r="CV9" s="596"/>
      <c r="CW9" s="596"/>
      <c r="CX9" s="596"/>
      <c r="CY9" s="597"/>
      <c r="CZ9" s="598">
        <v>4.9000000000000004</v>
      </c>
      <c r="DA9" s="598"/>
      <c r="DB9" s="598"/>
      <c r="DC9" s="598"/>
      <c r="DD9" s="604">
        <v>11378</v>
      </c>
      <c r="DE9" s="596"/>
      <c r="DF9" s="596"/>
      <c r="DG9" s="596"/>
      <c r="DH9" s="596"/>
      <c r="DI9" s="596"/>
      <c r="DJ9" s="596"/>
      <c r="DK9" s="596"/>
      <c r="DL9" s="596"/>
      <c r="DM9" s="596"/>
      <c r="DN9" s="596"/>
      <c r="DO9" s="596"/>
      <c r="DP9" s="597"/>
      <c r="DQ9" s="604">
        <v>787053</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421632</v>
      </c>
      <c r="S10" s="596"/>
      <c r="T10" s="596"/>
      <c r="U10" s="596"/>
      <c r="V10" s="596"/>
      <c r="W10" s="596"/>
      <c r="X10" s="596"/>
      <c r="Y10" s="597"/>
      <c r="Z10" s="598">
        <v>2.4</v>
      </c>
      <c r="AA10" s="598"/>
      <c r="AB10" s="598"/>
      <c r="AC10" s="598"/>
      <c r="AD10" s="599">
        <v>421632</v>
      </c>
      <c r="AE10" s="599"/>
      <c r="AF10" s="599"/>
      <c r="AG10" s="599"/>
      <c r="AH10" s="599"/>
      <c r="AI10" s="599"/>
      <c r="AJ10" s="599"/>
      <c r="AK10" s="599"/>
      <c r="AL10" s="600">
        <v>5.5</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99887</v>
      </c>
      <c r="BH10" s="596"/>
      <c r="BI10" s="596"/>
      <c r="BJ10" s="596"/>
      <c r="BK10" s="596"/>
      <c r="BL10" s="596"/>
      <c r="BM10" s="596"/>
      <c r="BN10" s="597"/>
      <c r="BO10" s="598">
        <v>2.1</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24908</v>
      </c>
      <c r="CS10" s="596"/>
      <c r="CT10" s="596"/>
      <c r="CU10" s="596"/>
      <c r="CV10" s="596"/>
      <c r="CW10" s="596"/>
      <c r="CX10" s="596"/>
      <c r="CY10" s="597"/>
      <c r="CZ10" s="598">
        <v>0.1</v>
      </c>
      <c r="DA10" s="598"/>
      <c r="DB10" s="598"/>
      <c r="DC10" s="598"/>
      <c r="DD10" s="604">
        <v>2481</v>
      </c>
      <c r="DE10" s="596"/>
      <c r="DF10" s="596"/>
      <c r="DG10" s="596"/>
      <c r="DH10" s="596"/>
      <c r="DI10" s="596"/>
      <c r="DJ10" s="596"/>
      <c r="DK10" s="596"/>
      <c r="DL10" s="596"/>
      <c r="DM10" s="596"/>
      <c r="DN10" s="596"/>
      <c r="DO10" s="596"/>
      <c r="DP10" s="597"/>
      <c r="DQ10" s="604">
        <v>24908</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151977</v>
      </c>
      <c r="BH11" s="596"/>
      <c r="BI11" s="596"/>
      <c r="BJ11" s="596"/>
      <c r="BK11" s="596"/>
      <c r="BL11" s="596"/>
      <c r="BM11" s="596"/>
      <c r="BN11" s="597"/>
      <c r="BO11" s="598">
        <v>3.1</v>
      </c>
      <c r="BP11" s="598"/>
      <c r="BQ11" s="598"/>
      <c r="BR11" s="598"/>
      <c r="BS11" s="604" t="s">
        <v>111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1986389</v>
      </c>
      <c r="CS11" s="596"/>
      <c r="CT11" s="596"/>
      <c r="CU11" s="596"/>
      <c r="CV11" s="596"/>
      <c r="CW11" s="596"/>
      <c r="CX11" s="596"/>
      <c r="CY11" s="597"/>
      <c r="CZ11" s="598">
        <v>11.4</v>
      </c>
      <c r="DA11" s="598"/>
      <c r="DB11" s="598"/>
      <c r="DC11" s="598"/>
      <c r="DD11" s="604">
        <v>328562</v>
      </c>
      <c r="DE11" s="596"/>
      <c r="DF11" s="596"/>
      <c r="DG11" s="596"/>
      <c r="DH11" s="596"/>
      <c r="DI11" s="596"/>
      <c r="DJ11" s="596"/>
      <c r="DK11" s="596"/>
      <c r="DL11" s="596"/>
      <c r="DM11" s="596"/>
      <c r="DN11" s="596"/>
      <c r="DO11" s="596"/>
      <c r="DP11" s="597"/>
      <c r="DQ11" s="604">
        <v>107782</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3052980</v>
      </c>
      <c r="BH12" s="596"/>
      <c r="BI12" s="596"/>
      <c r="BJ12" s="596"/>
      <c r="BK12" s="596"/>
      <c r="BL12" s="596"/>
      <c r="BM12" s="596"/>
      <c r="BN12" s="597"/>
      <c r="BO12" s="598">
        <v>62.9</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183759</v>
      </c>
      <c r="CS12" s="596"/>
      <c r="CT12" s="596"/>
      <c r="CU12" s="596"/>
      <c r="CV12" s="596"/>
      <c r="CW12" s="596"/>
      <c r="CX12" s="596"/>
      <c r="CY12" s="597"/>
      <c r="CZ12" s="598">
        <v>1.1000000000000001</v>
      </c>
      <c r="DA12" s="598"/>
      <c r="DB12" s="598"/>
      <c r="DC12" s="598"/>
      <c r="DD12" s="604">
        <v>864</v>
      </c>
      <c r="DE12" s="596"/>
      <c r="DF12" s="596"/>
      <c r="DG12" s="596"/>
      <c r="DH12" s="596"/>
      <c r="DI12" s="596"/>
      <c r="DJ12" s="596"/>
      <c r="DK12" s="596"/>
      <c r="DL12" s="596"/>
      <c r="DM12" s="596"/>
      <c r="DN12" s="596"/>
      <c r="DO12" s="596"/>
      <c r="DP12" s="597"/>
      <c r="DQ12" s="604">
        <v>125501</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11264</v>
      </c>
      <c r="S13" s="596"/>
      <c r="T13" s="596"/>
      <c r="U13" s="596"/>
      <c r="V13" s="596"/>
      <c r="W13" s="596"/>
      <c r="X13" s="596"/>
      <c r="Y13" s="597"/>
      <c r="Z13" s="598">
        <v>0.1</v>
      </c>
      <c r="AA13" s="598"/>
      <c r="AB13" s="598"/>
      <c r="AC13" s="598"/>
      <c r="AD13" s="599">
        <v>11264</v>
      </c>
      <c r="AE13" s="599"/>
      <c r="AF13" s="599"/>
      <c r="AG13" s="599"/>
      <c r="AH13" s="599"/>
      <c r="AI13" s="599"/>
      <c r="AJ13" s="599"/>
      <c r="AK13" s="599"/>
      <c r="AL13" s="600">
        <v>0.1</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3002665</v>
      </c>
      <c r="BH13" s="596"/>
      <c r="BI13" s="596"/>
      <c r="BJ13" s="596"/>
      <c r="BK13" s="596"/>
      <c r="BL13" s="596"/>
      <c r="BM13" s="596"/>
      <c r="BN13" s="597"/>
      <c r="BO13" s="598">
        <v>61.8</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1889642</v>
      </c>
      <c r="CS13" s="596"/>
      <c r="CT13" s="596"/>
      <c r="CU13" s="596"/>
      <c r="CV13" s="596"/>
      <c r="CW13" s="596"/>
      <c r="CX13" s="596"/>
      <c r="CY13" s="597"/>
      <c r="CZ13" s="598">
        <v>10.8</v>
      </c>
      <c r="DA13" s="598"/>
      <c r="DB13" s="598"/>
      <c r="DC13" s="598"/>
      <c r="DD13" s="604">
        <v>869513</v>
      </c>
      <c r="DE13" s="596"/>
      <c r="DF13" s="596"/>
      <c r="DG13" s="596"/>
      <c r="DH13" s="596"/>
      <c r="DI13" s="596"/>
      <c r="DJ13" s="596"/>
      <c r="DK13" s="596"/>
      <c r="DL13" s="596"/>
      <c r="DM13" s="596"/>
      <c r="DN13" s="596"/>
      <c r="DO13" s="596"/>
      <c r="DP13" s="597"/>
      <c r="DQ13" s="604">
        <v>1385916</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89612</v>
      </c>
      <c r="BH14" s="596"/>
      <c r="BI14" s="596"/>
      <c r="BJ14" s="596"/>
      <c r="BK14" s="596"/>
      <c r="BL14" s="596"/>
      <c r="BM14" s="596"/>
      <c r="BN14" s="597"/>
      <c r="BO14" s="598">
        <v>1.8</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450284</v>
      </c>
      <c r="CS14" s="596"/>
      <c r="CT14" s="596"/>
      <c r="CU14" s="596"/>
      <c r="CV14" s="596"/>
      <c r="CW14" s="596"/>
      <c r="CX14" s="596"/>
      <c r="CY14" s="597"/>
      <c r="CZ14" s="598">
        <v>2.6</v>
      </c>
      <c r="DA14" s="598"/>
      <c r="DB14" s="598"/>
      <c r="DC14" s="598"/>
      <c r="DD14" s="604" t="s">
        <v>111</v>
      </c>
      <c r="DE14" s="596"/>
      <c r="DF14" s="596"/>
      <c r="DG14" s="596"/>
      <c r="DH14" s="596"/>
      <c r="DI14" s="596"/>
      <c r="DJ14" s="596"/>
      <c r="DK14" s="596"/>
      <c r="DL14" s="596"/>
      <c r="DM14" s="596"/>
      <c r="DN14" s="596"/>
      <c r="DO14" s="596"/>
      <c r="DP14" s="597"/>
      <c r="DQ14" s="604">
        <v>450284</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8387</v>
      </c>
      <c r="S15" s="596"/>
      <c r="T15" s="596"/>
      <c r="U15" s="596"/>
      <c r="V15" s="596"/>
      <c r="W15" s="596"/>
      <c r="X15" s="596"/>
      <c r="Y15" s="597"/>
      <c r="Z15" s="598">
        <v>0</v>
      </c>
      <c r="AA15" s="598"/>
      <c r="AB15" s="598"/>
      <c r="AC15" s="598"/>
      <c r="AD15" s="599">
        <v>8387</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136316</v>
      </c>
      <c r="BH15" s="596"/>
      <c r="BI15" s="596"/>
      <c r="BJ15" s="596"/>
      <c r="BK15" s="596"/>
      <c r="BL15" s="596"/>
      <c r="BM15" s="596"/>
      <c r="BN15" s="597"/>
      <c r="BO15" s="598">
        <v>2.8</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3309979</v>
      </c>
      <c r="CS15" s="596"/>
      <c r="CT15" s="596"/>
      <c r="CU15" s="596"/>
      <c r="CV15" s="596"/>
      <c r="CW15" s="596"/>
      <c r="CX15" s="596"/>
      <c r="CY15" s="597"/>
      <c r="CZ15" s="598">
        <v>19</v>
      </c>
      <c r="DA15" s="598"/>
      <c r="DB15" s="598"/>
      <c r="DC15" s="598"/>
      <c r="DD15" s="604">
        <v>1965889</v>
      </c>
      <c r="DE15" s="596"/>
      <c r="DF15" s="596"/>
      <c r="DG15" s="596"/>
      <c r="DH15" s="596"/>
      <c r="DI15" s="596"/>
      <c r="DJ15" s="596"/>
      <c r="DK15" s="596"/>
      <c r="DL15" s="596"/>
      <c r="DM15" s="596"/>
      <c r="DN15" s="596"/>
      <c r="DO15" s="596"/>
      <c r="DP15" s="597"/>
      <c r="DQ15" s="604">
        <v>1571762</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1360360</v>
      </c>
      <c r="S16" s="596"/>
      <c r="T16" s="596"/>
      <c r="U16" s="596"/>
      <c r="V16" s="596"/>
      <c r="W16" s="596"/>
      <c r="X16" s="596"/>
      <c r="Y16" s="597"/>
      <c r="Z16" s="598">
        <v>7.6</v>
      </c>
      <c r="AA16" s="598"/>
      <c r="AB16" s="598"/>
      <c r="AC16" s="598"/>
      <c r="AD16" s="599">
        <v>1233335</v>
      </c>
      <c r="AE16" s="599"/>
      <c r="AF16" s="599"/>
      <c r="AG16" s="599"/>
      <c r="AH16" s="599"/>
      <c r="AI16" s="599"/>
      <c r="AJ16" s="599"/>
      <c r="AK16" s="599"/>
      <c r="AL16" s="600">
        <v>16.100000000000001</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t="s">
        <v>111</v>
      </c>
      <c r="CS16" s="596"/>
      <c r="CT16" s="596"/>
      <c r="CU16" s="596"/>
      <c r="CV16" s="596"/>
      <c r="CW16" s="596"/>
      <c r="CX16" s="596"/>
      <c r="CY16" s="597"/>
      <c r="CZ16" s="598" t="s">
        <v>111</v>
      </c>
      <c r="DA16" s="598"/>
      <c r="DB16" s="598"/>
      <c r="DC16" s="598"/>
      <c r="DD16" s="604" t="s">
        <v>111</v>
      </c>
      <c r="DE16" s="596"/>
      <c r="DF16" s="596"/>
      <c r="DG16" s="596"/>
      <c r="DH16" s="596"/>
      <c r="DI16" s="596"/>
      <c r="DJ16" s="596"/>
      <c r="DK16" s="596"/>
      <c r="DL16" s="596"/>
      <c r="DM16" s="596"/>
      <c r="DN16" s="596"/>
      <c r="DO16" s="596"/>
      <c r="DP16" s="597"/>
      <c r="DQ16" s="604" t="s">
        <v>111</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1233335</v>
      </c>
      <c r="S17" s="596"/>
      <c r="T17" s="596"/>
      <c r="U17" s="596"/>
      <c r="V17" s="596"/>
      <c r="W17" s="596"/>
      <c r="X17" s="596"/>
      <c r="Y17" s="597"/>
      <c r="Z17" s="598">
        <v>6.9</v>
      </c>
      <c r="AA17" s="598"/>
      <c r="AB17" s="598"/>
      <c r="AC17" s="598"/>
      <c r="AD17" s="599">
        <v>1233335</v>
      </c>
      <c r="AE17" s="599"/>
      <c r="AF17" s="599"/>
      <c r="AG17" s="599"/>
      <c r="AH17" s="599"/>
      <c r="AI17" s="599"/>
      <c r="AJ17" s="599"/>
      <c r="AK17" s="599"/>
      <c r="AL17" s="600">
        <v>16.100000000000001</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806097</v>
      </c>
      <c r="CS17" s="596"/>
      <c r="CT17" s="596"/>
      <c r="CU17" s="596"/>
      <c r="CV17" s="596"/>
      <c r="CW17" s="596"/>
      <c r="CX17" s="596"/>
      <c r="CY17" s="597"/>
      <c r="CZ17" s="598">
        <v>4.5999999999999996</v>
      </c>
      <c r="DA17" s="598"/>
      <c r="DB17" s="598"/>
      <c r="DC17" s="598"/>
      <c r="DD17" s="604" t="s">
        <v>111</v>
      </c>
      <c r="DE17" s="596"/>
      <c r="DF17" s="596"/>
      <c r="DG17" s="596"/>
      <c r="DH17" s="596"/>
      <c r="DI17" s="596"/>
      <c r="DJ17" s="596"/>
      <c r="DK17" s="596"/>
      <c r="DL17" s="596"/>
      <c r="DM17" s="596"/>
      <c r="DN17" s="596"/>
      <c r="DO17" s="596"/>
      <c r="DP17" s="597"/>
      <c r="DQ17" s="604">
        <v>635799</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127025</v>
      </c>
      <c r="S18" s="596"/>
      <c r="T18" s="596"/>
      <c r="U18" s="596"/>
      <c r="V18" s="596"/>
      <c r="W18" s="596"/>
      <c r="X18" s="596"/>
      <c r="Y18" s="597"/>
      <c r="Z18" s="598">
        <v>0.7</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24395</v>
      </c>
      <c r="BH19" s="596"/>
      <c r="BI19" s="596"/>
      <c r="BJ19" s="596"/>
      <c r="BK19" s="596"/>
      <c r="BL19" s="596"/>
      <c r="BM19" s="596"/>
      <c r="BN19" s="597"/>
      <c r="BO19" s="598">
        <v>0.5</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6728720</v>
      </c>
      <c r="S20" s="596"/>
      <c r="T20" s="596"/>
      <c r="U20" s="596"/>
      <c r="V20" s="596"/>
      <c r="W20" s="596"/>
      <c r="X20" s="596"/>
      <c r="Y20" s="597"/>
      <c r="Z20" s="598">
        <v>37.6</v>
      </c>
      <c r="AA20" s="598"/>
      <c r="AB20" s="598"/>
      <c r="AC20" s="598"/>
      <c r="AD20" s="599">
        <v>6601695</v>
      </c>
      <c r="AE20" s="599"/>
      <c r="AF20" s="599"/>
      <c r="AG20" s="599"/>
      <c r="AH20" s="599"/>
      <c r="AI20" s="599"/>
      <c r="AJ20" s="599"/>
      <c r="AK20" s="599"/>
      <c r="AL20" s="600">
        <v>86.1</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24395</v>
      </c>
      <c r="BH20" s="596"/>
      <c r="BI20" s="596"/>
      <c r="BJ20" s="596"/>
      <c r="BK20" s="596"/>
      <c r="BL20" s="596"/>
      <c r="BM20" s="596"/>
      <c r="BN20" s="597"/>
      <c r="BO20" s="598">
        <v>0.5</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17455049</v>
      </c>
      <c r="CS20" s="596"/>
      <c r="CT20" s="596"/>
      <c r="CU20" s="596"/>
      <c r="CV20" s="596"/>
      <c r="CW20" s="596"/>
      <c r="CX20" s="596"/>
      <c r="CY20" s="597"/>
      <c r="CZ20" s="598">
        <v>100</v>
      </c>
      <c r="DA20" s="598"/>
      <c r="DB20" s="598"/>
      <c r="DC20" s="598"/>
      <c r="DD20" s="604">
        <v>3851319</v>
      </c>
      <c r="DE20" s="596"/>
      <c r="DF20" s="596"/>
      <c r="DG20" s="596"/>
      <c r="DH20" s="596"/>
      <c r="DI20" s="596"/>
      <c r="DJ20" s="596"/>
      <c r="DK20" s="596"/>
      <c r="DL20" s="596"/>
      <c r="DM20" s="596"/>
      <c r="DN20" s="596"/>
      <c r="DO20" s="596"/>
      <c r="DP20" s="597"/>
      <c r="DQ20" s="604">
        <v>9261737</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5356</v>
      </c>
      <c r="S21" s="596"/>
      <c r="T21" s="596"/>
      <c r="U21" s="596"/>
      <c r="V21" s="596"/>
      <c r="W21" s="596"/>
      <c r="X21" s="596"/>
      <c r="Y21" s="597"/>
      <c r="Z21" s="598">
        <v>0</v>
      </c>
      <c r="AA21" s="598"/>
      <c r="AB21" s="598"/>
      <c r="AC21" s="598"/>
      <c r="AD21" s="599">
        <v>5356</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24395</v>
      </c>
      <c r="BH21" s="596"/>
      <c r="BI21" s="596"/>
      <c r="BJ21" s="596"/>
      <c r="BK21" s="596"/>
      <c r="BL21" s="596"/>
      <c r="BM21" s="596"/>
      <c r="BN21" s="597"/>
      <c r="BO21" s="598">
        <v>0.5</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116067</v>
      </c>
      <c r="S22" s="596"/>
      <c r="T22" s="596"/>
      <c r="U22" s="596"/>
      <c r="V22" s="596"/>
      <c r="W22" s="596"/>
      <c r="X22" s="596"/>
      <c r="Y22" s="597"/>
      <c r="Z22" s="598">
        <v>0.6</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208277</v>
      </c>
      <c r="S23" s="596"/>
      <c r="T23" s="596"/>
      <c r="U23" s="596"/>
      <c r="V23" s="596"/>
      <c r="W23" s="596"/>
      <c r="X23" s="596"/>
      <c r="Y23" s="597"/>
      <c r="Z23" s="598">
        <v>1.2</v>
      </c>
      <c r="AA23" s="598"/>
      <c r="AB23" s="598"/>
      <c r="AC23" s="598"/>
      <c r="AD23" s="599">
        <v>7425</v>
      </c>
      <c r="AE23" s="599"/>
      <c r="AF23" s="599"/>
      <c r="AG23" s="599"/>
      <c r="AH23" s="599"/>
      <c r="AI23" s="599"/>
      <c r="AJ23" s="599"/>
      <c r="AK23" s="599"/>
      <c r="AL23" s="600">
        <v>0.1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55824</v>
      </c>
      <c r="S24" s="596"/>
      <c r="T24" s="596"/>
      <c r="U24" s="596"/>
      <c r="V24" s="596"/>
      <c r="W24" s="596"/>
      <c r="X24" s="596"/>
      <c r="Y24" s="597"/>
      <c r="Z24" s="598">
        <v>0.3</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5308151</v>
      </c>
      <c r="CS24" s="585"/>
      <c r="CT24" s="585"/>
      <c r="CU24" s="585"/>
      <c r="CV24" s="585"/>
      <c r="CW24" s="585"/>
      <c r="CX24" s="585"/>
      <c r="CY24" s="586"/>
      <c r="CZ24" s="622">
        <v>30.4</v>
      </c>
      <c r="DA24" s="623"/>
      <c r="DB24" s="623"/>
      <c r="DC24" s="624"/>
      <c r="DD24" s="621">
        <v>3321225</v>
      </c>
      <c r="DE24" s="585"/>
      <c r="DF24" s="585"/>
      <c r="DG24" s="585"/>
      <c r="DH24" s="585"/>
      <c r="DI24" s="585"/>
      <c r="DJ24" s="585"/>
      <c r="DK24" s="586"/>
      <c r="DL24" s="621">
        <v>3201140</v>
      </c>
      <c r="DM24" s="585"/>
      <c r="DN24" s="585"/>
      <c r="DO24" s="585"/>
      <c r="DP24" s="585"/>
      <c r="DQ24" s="585"/>
      <c r="DR24" s="585"/>
      <c r="DS24" s="585"/>
      <c r="DT24" s="585"/>
      <c r="DU24" s="585"/>
      <c r="DV24" s="586"/>
      <c r="DW24" s="589">
        <v>40.700000000000003</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3358335</v>
      </c>
      <c r="S25" s="596"/>
      <c r="T25" s="596"/>
      <c r="U25" s="596"/>
      <c r="V25" s="596"/>
      <c r="W25" s="596"/>
      <c r="X25" s="596"/>
      <c r="Y25" s="597"/>
      <c r="Z25" s="598">
        <v>18.8</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2149617</v>
      </c>
      <c r="CS25" s="627"/>
      <c r="CT25" s="627"/>
      <c r="CU25" s="627"/>
      <c r="CV25" s="627"/>
      <c r="CW25" s="627"/>
      <c r="CX25" s="627"/>
      <c r="CY25" s="628"/>
      <c r="CZ25" s="629">
        <v>12.3</v>
      </c>
      <c r="DA25" s="630"/>
      <c r="DB25" s="630"/>
      <c r="DC25" s="631"/>
      <c r="DD25" s="604">
        <v>1956035</v>
      </c>
      <c r="DE25" s="627"/>
      <c r="DF25" s="627"/>
      <c r="DG25" s="627"/>
      <c r="DH25" s="627"/>
      <c r="DI25" s="627"/>
      <c r="DJ25" s="627"/>
      <c r="DK25" s="628"/>
      <c r="DL25" s="604">
        <v>1883613</v>
      </c>
      <c r="DM25" s="627"/>
      <c r="DN25" s="627"/>
      <c r="DO25" s="627"/>
      <c r="DP25" s="627"/>
      <c r="DQ25" s="627"/>
      <c r="DR25" s="627"/>
      <c r="DS25" s="627"/>
      <c r="DT25" s="627"/>
      <c r="DU25" s="627"/>
      <c r="DV25" s="628"/>
      <c r="DW25" s="600">
        <v>23.9</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v>793512</v>
      </c>
      <c r="S26" s="596"/>
      <c r="T26" s="596"/>
      <c r="U26" s="596"/>
      <c r="V26" s="596"/>
      <c r="W26" s="596"/>
      <c r="X26" s="596"/>
      <c r="Y26" s="597"/>
      <c r="Z26" s="598">
        <v>4.4000000000000004</v>
      </c>
      <c r="AA26" s="598"/>
      <c r="AB26" s="598"/>
      <c r="AC26" s="598"/>
      <c r="AD26" s="599">
        <v>793512</v>
      </c>
      <c r="AE26" s="599"/>
      <c r="AF26" s="599"/>
      <c r="AG26" s="599"/>
      <c r="AH26" s="599"/>
      <c r="AI26" s="599"/>
      <c r="AJ26" s="599"/>
      <c r="AK26" s="599"/>
      <c r="AL26" s="600">
        <v>10.4</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1108843</v>
      </c>
      <c r="CS26" s="596"/>
      <c r="CT26" s="596"/>
      <c r="CU26" s="596"/>
      <c r="CV26" s="596"/>
      <c r="CW26" s="596"/>
      <c r="CX26" s="596"/>
      <c r="CY26" s="597"/>
      <c r="CZ26" s="629">
        <v>6.4</v>
      </c>
      <c r="DA26" s="630"/>
      <c r="DB26" s="630"/>
      <c r="DC26" s="631"/>
      <c r="DD26" s="604">
        <v>1029235</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1645723</v>
      </c>
      <c r="S27" s="596"/>
      <c r="T27" s="596"/>
      <c r="U27" s="596"/>
      <c r="V27" s="596"/>
      <c r="W27" s="596"/>
      <c r="X27" s="596"/>
      <c r="Y27" s="597"/>
      <c r="Z27" s="598">
        <v>9.1999999999999993</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4855289</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2352437</v>
      </c>
      <c r="CS27" s="627"/>
      <c r="CT27" s="627"/>
      <c r="CU27" s="627"/>
      <c r="CV27" s="627"/>
      <c r="CW27" s="627"/>
      <c r="CX27" s="627"/>
      <c r="CY27" s="628"/>
      <c r="CZ27" s="629">
        <v>13.5</v>
      </c>
      <c r="DA27" s="630"/>
      <c r="DB27" s="630"/>
      <c r="DC27" s="631"/>
      <c r="DD27" s="604">
        <v>729391</v>
      </c>
      <c r="DE27" s="627"/>
      <c r="DF27" s="627"/>
      <c r="DG27" s="627"/>
      <c r="DH27" s="627"/>
      <c r="DI27" s="627"/>
      <c r="DJ27" s="627"/>
      <c r="DK27" s="628"/>
      <c r="DL27" s="604">
        <v>681728</v>
      </c>
      <c r="DM27" s="627"/>
      <c r="DN27" s="627"/>
      <c r="DO27" s="627"/>
      <c r="DP27" s="627"/>
      <c r="DQ27" s="627"/>
      <c r="DR27" s="627"/>
      <c r="DS27" s="627"/>
      <c r="DT27" s="627"/>
      <c r="DU27" s="627"/>
      <c r="DV27" s="628"/>
      <c r="DW27" s="600">
        <v>8.6999999999999993</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1767009</v>
      </c>
      <c r="S28" s="596"/>
      <c r="T28" s="596"/>
      <c r="U28" s="596"/>
      <c r="V28" s="596"/>
      <c r="W28" s="596"/>
      <c r="X28" s="596"/>
      <c r="Y28" s="597"/>
      <c r="Z28" s="598">
        <v>9.9</v>
      </c>
      <c r="AA28" s="598"/>
      <c r="AB28" s="598"/>
      <c r="AC28" s="598"/>
      <c r="AD28" s="599">
        <v>257326</v>
      </c>
      <c r="AE28" s="599"/>
      <c r="AF28" s="599"/>
      <c r="AG28" s="599"/>
      <c r="AH28" s="599"/>
      <c r="AI28" s="599"/>
      <c r="AJ28" s="599"/>
      <c r="AK28" s="599"/>
      <c r="AL28" s="600">
        <v>3.4</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806097</v>
      </c>
      <c r="CS28" s="596"/>
      <c r="CT28" s="596"/>
      <c r="CU28" s="596"/>
      <c r="CV28" s="596"/>
      <c r="CW28" s="596"/>
      <c r="CX28" s="596"/>
      <c r="CY28" s="597"/>
      <c r="CZ28" s="629">
        <v>4.5999999999999996</v>
      </c>
      <c r="DA28" s="630"/>
      <c r="DB28" s="630"/>
      <c r="DC28" s="631"/>
      <c r="DD28" s="604">
        <v>635799</v>
      </c>
      <c r="DE28" s="596"/>
      <c r="DF28" s="596"/>
      <c r="DG28" s="596"/>
      <c r="DH28" s="596"/>
      <c r="DI28" s="596"/>
      <c r="DJ28" s="596"/>
      <c r="DK28" s="597"/>
      <c r="DL28" s="604">
        <v>635799</v>
      </c>
      <c r="DM28" s="596"/>
      <c r="DN28" s="596"/>
      <c r="DO28" s="596"/>
      <c r="DP28" s="596"/>
      <c r="DQ28" s="596"/>
      <c r="DR28" s="596"/>
      <c r="DS28" s="596"/>
      <c r="DT28" s="596"/>
      <c r="DU28" s="596"/>
      <c r="DV28" s="597"/>
      <c r="DW28" s="600">
        <v>8.1</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3387</v>
      </c>
      <c r="S29" s="596"/>
      <c r="T29" s="596"/>
      <c r="U29" s="596"/>
      <c r="V29" s="596"/>
      <c r="W29" s="596"/>
      <c r="X29" s="596"/>
      <c r="Y29" s="597"/>
      <c r="Z29" s="598">
        <v>0</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806053</v>
      </c>
      <c r="CS29" s="627"/>
      <c r="CT29" s="627"/>
      <c r="CU29" s="627"/>
      <c r="CV29" s="627"/>
      <c r="CW29" s="627"/>
      <c r="CX29" s="627"/>
      <c r="CY29" s="628"/>
      <c r="CZ29" s="629">
        <v>4.5999999999999996</v>
      </c>
      <c r="DA29" s="630"/>
      <c r="DB29" s="630"/>
      <c r="DC29" s="631"/>
      <c r="DD29" s="604">
        <v>635755</v>
      </c>
      <c r="DE29" s="627"/>
      <c r="DF29" s="627"/>
      <c r="DG29" s="627"/>
      <c r="DH29" s="627"/>
      <c r="DI29" s="627"/>
      <c r="DJ29" s="627"/>
      <c r="DK29" s="628"/>
      <c r="DL29" s="604">
        <v>635755</v>
      </c>
      <c r="DM29" s="627"/>
      <c r="DN29" s="627"/>
      <c r="DO29" s="627"/>
      <c r="DP29" s="627"/>
      <c r="DQ29" s="627"/>
      <c r="DR29" s="627"/>
      <c r="DS29" s="627"/>
      <c r="DT29" s="627"/>
      <c r="DU29" s="627"/>
      <c r="DV29" s="628"/>
      <c r="DW29" s="600">
        <v>8.1</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1576720</v>
      </c>
      <c r="S30" s="596"/>
      <c r="T30" s="596"/>
      <c r="U30" s="596"/>
      <c r="V30" s="596"/>
      <c r="W30" s="596"/>
      <c r="X30" s="596"/>
      <c r="Y30" s="597"/>
      <c r="Z30" s="598">
        <v>8.8000000000000007</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98.4</v>
      </c>
      <c r="BH30" s="654"/>
      <c r="BI30" s="654"/>
      <c r="BJ30" s="654"/>
      <c r="BK30" s="654"/>
      <c r="BL30" s="654"/>
      <c r="BM30" s="590">
        <v>95.6</v>
      </c>
      <c r="BN30" s="654"/>
      <c r="BO30" s="654"/>
      <c r="BP30" s="654"/>
      <c r="BQ30" s="655"/>
      <c r="BR30" s="653">
        <v>98.3</v>
      </c>
      <c r="BS30" s="654"/>
      <c r="BT30" s="654"/>
      <c r="BU30" s="654"/>
      <c r="BV30" s="654"/>
      <c r="BW30" s="654"/>
      <c r="BX30" s="590">
        <v>95.2</v>
      </c>
      <c r="BY30" s="654"/>
      <c r="BZ30" s="654"/>
      <c r="CA30" s="654"/>
      <c r="CB30" s="655"/>
      <c r="CD30" s="658"/>
      <c r="CE30" s="659"/>
      <c r="CF30" s="609" t="s">
        <v>292</v>
      </c>
      <c r="CG30" s="610"/>
      <c r="CH30" s="610"/>
      <c r="CI30" s="610"/>
      <c r="CJ30" s="610"/>
      <c r="CK30" s="610"/>
      <c r="CL30" s="610"/>
      <c r="CM30" s="610"/>
      <c r="CN30" s="610"/>
      <c r="CO30" s="610"/>
      <c r="CP30" s="610"/>
      <c r="CQ30" s="611"/>
      <c r="CR30" s="595">
        <v>739061</v>
      </c>
      <c r="CS30" s="596"/>
      <c r="CT30" s="596"/>
      <c r="CU30" s="596"/>
      <c r="CV30" s="596"/>
      <c r="CW30" s="596"/>
      <c r="CX30" s="596"/>
      <c r="CY30" s="597"/>
      <c r="CZ30" s="629">
        <v>4.2</v>
      </c>
      <c r="DA30" s="630"/>
      <c r="DB30" s="630"/>
      <c r="DC30" s="631"/>
      <c r="DD30" s="604">
        <v>577611</v>
      </c>
      <c r="DE30" s="596"/>
      <c r="DF30" s="596"/>
      <c r="DG30" s="596"/>
      <c r="DH30" s="596"/>
      <c r="DI30" s="596"/>
      <c r="DJ30" s="596"/>
      <c r="DK30" s="597"/>
      <c r="DL30" s="604">
        <v>577611</v>
      </c>
      <c r="DM30" s="596"/>
      <c r="DN30" s="596"/>
      <c r="DO30" s="596"/>
      <c r="DP30" s="596"/>
      <c r="DQ30" s="596"/>
      <c r="DR30" s="596"/>
      <c r="DS30" s="596"/>
      <c r="DT30" s="596"/>
      <c r="DU30" s="596"/>
      <c r="DV30" s="597"/>
      <c r="DW30" s="600">
        <v>7.3</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746142</v>
      </c>
      <c r="S31" s="596"/>
      <c r="T31" s="596"/>
      <c r="U31" s="596"/>
      <c r="V31" s="596"/>
      <c r="W31" s="596"/>
      <c r="X31" s="596"/>
      <c r="Y31" s="597"/>
      <c r="Z31" s="598">
        <v>4.2</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98.4</v>
      </c>
      <c r="BH31" s="627"/>
      <c r="BI31" s="627"/>
      <c r="BJ31" s="627"/>
      <c r="BK31" s="627"/>
      <c r="BL31" s="627"/>
      <c r="BM31" s="601">
        <v>94.6</v>
      </c>
      <c r="BN31" s="651"/>
      <c r="BO31" s="651"/>
      <c r="BP31" s="651"/>
      <c r="BQ31" s="652"/>
      <c r="BR31" s="650">
        <v>98.5</v>
      </c>
      <c r="BS31" s="627"/>
      <c r="BT31" s="627"/>
      <c r="BU31" s="627"/>
      <c r="BV31" s="627"/>
      <c r="BW31" s="627"/>
      <c r="BX31" s="601">
        <v>94.4</v>
      </c>
      <c r="BY31" s="651"/>
      <c r="BZ31" s="651"/>
      <c r="CA31" s="651"/>
      <c r="CB31" s="652"/>
      <c r="CD31" s="658"/>
      <c r="CE31" s="659"/>
      <c r="CF31" s="609" t="s">
        <v>296</v>
      </c>
      <c r="CG31" s="610"/>
      <c r="CH31" s="610"/>
      <c r="CI31" s="610"/>
      <c r="CJ31" s="610"/>
      <c r="CK31" s="610"/>
      <c r="CL31" s="610"/>
      <c r="CM31" s="610"/>
      <c r="CN31" s="610"/>
      <c r="CO31" s="610"/>
      <c r="CP31" s="610"/>
      <c r="CQ31" s="611"/>
      <c r="CR31" s="595">
        <v>66992</v>
      </c>
      <c r="CS31" s="627"/>
      <c r="CT31" s="627"/>
      <c r="CU31" s="627"/>
      <c r="CV31" s="627"/>
      <c r="CW31" s="627"/>
      <c r="CX31" s="627"/>
      <c r="CY31" s="628"/>
      <c r="CZ31" s="629">
        <v>0.4</v>
      </c>
      <c r="DA31" s="630"/>
      <c r="DB31" s="630"/>
      <c r="DC31" s="631"/>
      <c r="DD31" s="604">
        <v>58144</v>
      </c>
      <c r="DE31" s="627"/>
      <c r="DF31" s="627"/>
      <c r="DG31" s="627"/>
      <c r="DH31" s="627"/>
      <c r="DI31" s="627"/>
      <c r="DJ31" s="627"/>
      <c r="DK31" s="628"/>
      <c r="DL31" s="604">
        <v>58144</v>
      </c>
      <c r="DM31" s="627"/>
      <c r="DN31" s="627"/>
      <c r="DO31" s="627"/>
      <c r="DP31" s="627"/>
      <c r="DQ31" s="627"/>
      <c r="DR31" s="627"/>
      <c r="DS31" s="627"/>
      <c r="DT31" s="627"/>
      <c r="DU31" s="627"/>
      <c r="DV31" s="628"/>
      <c r="DW31" s="600">
        <v>0.7</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130857</v>
      </c>
      <c r="S32" s="596"/>
      <c r="T32" s="596"/>
      <c r="U32" s="596"/>
      <c r="V32" s="596"/>
      <c r="W32" s="596"/>
      <c r="X32" s="596"/>
      <c r="Y32" s="597"/>
      <c r="Z32" s="598">
        <v>0.7</v>
      </c>
      <c r="AA32" s="598"/>
      <c r="AB32" s="598"/>
      <c r="AC32" s="598"/>
      <c r="AD32" s="599">
        <v>39</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98.5</v>
      </c>
      <c r="BH32" s="663"/>
      <c r="BI32" s="663"/>
      <c r="BJ32" s="663"/>
      <c r="BK32" s="663"/>
      <c r="BL32" s="663"/>
      <c r="BM32" s="664">
        <v>96.1</v>
      </c>
      <c r="BN32" s="663"/>
      <c r="BO32" s="663"/>
      <c r="BP32" s="663"/>
      <c r="BQ32" s="665"/>
      <c r="BR32" s="662">
        <v>98.2</v>
      </c>
      <c r="BS32" s="663"/>
      <c r="BT32" s="663"/>
      <c r="BU32" s="663"/>
      <c r="BV32" s="663"/>
      <c r="BW32" s="663"/>
      <c r="BX32" s="664">
        <v>95.5</v>
      </c>
      <c r="BY32" s="663"/>
      <c r="BZ32" s="663"/>
      <c r="CA32" s="663"/>
      <c r="CB32" s="665"/>
      <c r="CD32" s="660"/>
      <c r="CE32" s="661"/>
      <c r="CF32" s="609" t="s">
        <v>299</v>
      </c>
      <c r="CG32" s="610"/>
      <c r="CH32" s="610"/>
      <c r="CI32" s="610"/>
      <c r="CJ32" s="610"/>
      <c r="CK32" s="610"/>
      <c r="CL32" s="610"/>
      <c r="CM32" s="610"/>
      <c r="CN32" s="610"/>
      <c r="CO32" s="610"/>
      <c r="CP32" s="610"/>
      <c r="CQ32" s="611"/>
      <c r="CR32" s="595">
        <v>44</v>
      </c>
      <c r="CS32" s="596"/>
      <c r="CT32" s="596"/>
      <c r="CU32" s="596"/>
      <c r="CV32" s="596"/>
      <c r="CW32" s="596"/>
      <c r="CX32" s="596"/>
      <c r="CY32" s="597"/>
      <c r="CZ32" s="629">
        <v>0</v>
      </c>
      <c r="DA32" s="630"/>
      <c r="DB32" s="630"/>
      <c r="DC32" s="631"/>
      <c r="DD32" s="604">
        <v>44</v>
      </c>
      <c r="DE32" s="596"/>
      <c r="DF32" s="596"/>
      <c r="DG32" s="596"/>
      <c r="DH32" s="596"/>
      <c r="DI32" s="596"/>
      <c r="DJ32" s="596"/>
      <c r="DK32" s="597"/>
      <c r="DL32" s="604">
        <v>44</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741600</v>
      </c>
      <c r="S33" s="596"/>
      <c r="T33" s="596"/>
      <c r="U33" s="596"/>
      <c r="V33" s="596"/>
      <c r="W33" s="596"/>
      <c r="X33" s="596"/>
      <c r="Y33" s="597"/>
      <c r="Z33" s="598">
        <v>4.0999999999999996</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8295579</v>
      </c>
      <c r="CS33" s="627"/>
      <c r="CT33" s="627"/>
      <c r="CU33" s="627"/>
      <c r="CV33" s="627"/>
      <c r="CW33" s="627"/>
      <c r="CX33" s="627"/>
      <c r="CY33" s="628"/>
      <c r="CZ33" s="629">
        <v>47.5</v>
      </c>
      <c r="DA33" s="630"/>
      <c r="DB33" s="630"/>
      <c r="DC33" s="631"/>
      <c r="DD33" s="604">
        <v>5097129</v>
      </c>
      <c r="DE33" s="627"/>
      <c r="DF33" s="627"/>
      <c r="DG33" s="627"/>
      <c r="DH33" s="627"/>
      <c r="DI33" s="627"/>
      <c r="DJ33" s="627"/>
      <c r="DK33" s="628"/>
      <c r="DL33" s="604">
        <v>3180835</v>
      </c>
      <c r="DM33" s="627"/>
      <c r="DN33" s="627"/>
      <c r="DO33" s="627"/>
      <c r="DP33" s="627"/>
      <c r="DQ33" s="627"/>
      <c r="DR33" s="627"/>
      <c r="DS33" s="627"/>
      <c r="DT33" s="627"/>
      <c r="DU33" s="627"/>
      <c r="DV33" s="628"/>
      <c r="DW33" s="600">
        <v>40.4</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2180445</v>
      </c>
      <c r="CS34" s="596"/>
      <c r="CT34" s="596"/>
      <c r="CU34" s="596"/>
      <c r="CV34" s="596"/>
      <c r="CW34" s="596"/>
      <c r="CX34" s="596"/>
      <c r="CY34" s="597"/>
      <c r="CZ34" s="629">
        <v>12.5</v>
      </c>
      <c r="DA34" s="630"/>
      <c r="DB34" s="630"/>
      <c r="DC34" s="631"/>
      <c r="DD34" s="604">
        <v>1704226</v>
      </c>
      <c r="DE34" s="596"/>
      <c r="DF34" s="596"/>
      <c r="DG34" s="596"/>
      <c r="DH34" s="596"/>
      <c r="DI34" s="596"/>
      <c r="DJ34" s="596"/>
      <c r="DK34" s="597"/>
      <c r="DL34" s="604">
        <v>1510435</v>
      </c>
      <c r="DM34" s="596"/>
      <c r="DN34" s="596"/>
      <c r="DO34" s="596"/>
      <c r="DP34" s="596"/>
      <c r="DQ34" s="596"/>
      <c r="DR34" s="596"/>
      <c r="DS34" s="596"/>
      <c r="DT34" s="596"/>
      <c r="DU34" s="596"/>
      <c r="DV34" s="597"/>
      <c r="DW34" s="600">
        <v>19.2</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200000</v>
      </c>
      <c r="S35" s="596"/>
      <c r="T35" s="596"/>
      <c r="U35" s="596"/>
      <c r="V35" s="596"/>
      <c r="W35" s="596"/>
      <c r="X35" s="596"/>
      <c r="Y35" s="597"/>
      <c r="Z35" s="598">
        <v>1.1000000000000001</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1305633</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362838</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126755</v>
      </c>
      <c r="CS35" s="627"/>
      <c r="CT35" s="627"/>
      <c r="CU35" s="627"/>
      <c r="CV35" s="627"/>
      <c r="CW35" s="627"/>
      <c r="CX35" s="627"/>
      <c r="CY35" s="628"/>
      <c r="CZ35" s="629">
        <v>0.7</v>
      </c>
      <c r="DA35" s="630"/>
      <c r="DB35" s="630"/>
      <c r="DC35" s="631"/>
      <c r="DD35" s="604">
        <v>122729</v>
      </c>
      <c r="DE35" s="627"/>
      <c r="DF35" s="627"/>
      <c r="DG35" s="627"/>
      <c r="DH35" s="627"/>
      <c r="DI35" s="627"/>
      <c r="DJ35" s="627"/>
      <c r="DK35" s="628"/>
      <c r="DL35" s="604">
        <v>99348</v>
      </c>
      <c r="DM35" s="627"/>
      <c r="DN35" s="627"/>
      <c r="DO35" s="627"/>
      <c r="DP35" s="627"/>
      <c r="DQ35" s="627"/>
      <c r="DR35" s="627"/>
      <c r="DS35" s="627"/>
      <c r="DT35" s="627"/>
      <c r="DU35" s="627"/>
      <c r="DV35" s="628"/>
      <c r="DW35" s="600">
        <v>1.3</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17877529</v>
      </c>
      <c r="S36" s="668"/>
      <c r="T36" s="668"/>
      <c r="U36" s="668"/>
      <c r="V36" s="668"/>
      <c r="W36" s="668"/>
      <c r="X36" s="668"/>
      <c r="Y36" s="669"/>
      <c r="Z36" s="670">
        <v>100</v>
      </c>
      <c r="AA36" s="670"/>
      <c r="AB36" s="670"/>
      <c r="AC36" s="670"/>
      <c r="AD36" s="671">
        <v>7665353</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116338</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-34660</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1478480</v>
      </c>
      <c r="CS36" s="596"/>
      <c r="CT36" s="596"/>
      <c r="CU36" s="596"/>
      <c r="CV36" s="596"/>
      <c r="CW36" s="596"/>
      <c r="CX36" s="596"/>
      <c r="CY36" s="597"/>
      <c r="CZ36" s="629">
        <v>8.5</v>
      </c>
      <c r="DA36" s="630"/>
      <c r="DB36" s="630"/>
      <c r="DC36" s="631"/>
      <c r="DD36" s="604">
        <v>1144743</v>
      </c>
      <c r="DE36" s="596"/>
      <c r="DF36" s="596"/>
      <c r="DG36" s="596"/>
      <c r="DH36" s="596"/>
      <c r="DI36" s="596"/>
      <c r="DJ36" s="596"/>
      <c r="DK36" s="597"/>
      <c r="DL36" s="604">
        <v>887045</v>
      </c>
      <c r="DM36" s="596"/>
      <c r="DN36" s="596"/>
      <c r="DO36" s="596"/>
      <c r="DP36" s="596"/>
      <c r="DQ36" s="596"/>
      <c r="DR36" s="596"/>
      <c r="DS36" s="596"/>
      <c r="DT36" s="596"/>
      <c r="DU36" s="596"/>
      <c r="DV36" s="597"/>
      <c r="DW36" s="600">
        <v>11.3</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3069</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5280</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759536</v>
      </c>
      <c r="CS37" s="627"/>
      <c r="CT37" s="627"/>
      <c r="CU37" s="627"/>
      <c r="CV37" s="627"/>
      <c r="CW37" s="627"/>
      <c r="CX37" s="627"/>
      <c r="CY37" s="628"/>
      <c r="CZ37" s="629">
        <v>4.4000000000000004</v>
      </c>
      <c r="DA37" s="630"/>
      <c r="DB37" s="630"/>
      <c r="DC37" s="631"/>
      <c r="DD37" s="604">
        <v>722337</v>
      </c>
      <c r="DE37" s="627"/>
      <c r="DF37" s="627"/>
      <c r="DG37" s="627"/>
      <c r="DH37" s="627"/>
      <c r="DI37" s="627"/>
      <c r="DJ37" s="627"/>
      <c r="DK37" s="628"/>
      <c r="DL37" s="604">
        <v>636293</v>
      </c>
      <c r="DM37" s="627"/>
      <c r="DN37" s="627"/>
      <c r="DO37" s="627"/>
      <c r="DP37" s="627"/>
      <c r="DQ37" s="627"/>
      <c r="DR37" s="627"/>
      <c r="DS37" s="627"/>
      <c r="DT37" s="627"/>
      <c r="DU37" s="627"/>
      <c r="DV37" s="628"/>
      <c r="DW37" s="600">
        <v>8.1</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9886</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1302564</v>
      </c>
      <c r="CS38" s="596"/>
      <c r="CT38" s="596"/>
      <c r="CU38" s="596"/>
      <c r="CV38" s="596"/>
      <c r="CW38" s="596"/>
      <c r="CX38" s="596"/>
      <c r="CY38" s="597"/>
      <c r="CZ38" s="629">
        <v>7.5</v>
      </c>
      <c r="DA38" s="630"/>
      <c r="DB38" s="630"/>
      <c r="DC38" s="631"/>
      <c r="DD38" s="604">
        <v>1099747</v>
      </c>
      <c r="DE38" s="596"/>
      <c r="DF38" s="596"/>
      <c r="DG38" s="596"/>
      <c r="DH38" s="596"/>
      <c r="DI38" s="596"/>
      <c r="DJ38" s="596"/>
      <c r="DK38" s="597"/>
      <c r="DL38" s="604">
        <v>684007</v>
      </c>
      <c r="DM38" s="596"/>
      <c r="DN38" s="596"/>
      <c r="DO38" s="596"/>
      <c r="DP38" s="596"/>
      <c r="DQ38" s="596"/>
      <c r="DR38" s="596"/>
      <c r="DS38" s="596"/>
      <c r="DT38" s="596"/>
      <c r="DU38" s="596"/>
      <c r="DV38" s="597"/>
      <c r="DW38" s="600">
        <v>8.6999999999999993</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80</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3207335</v>
      </c>
      <c r="CS39" s="627"/>
      <c r="CT39" s="627"/>
      <c r="CU39" s="627"/>
      <c r="CV39" s="627"/>
      <c r="CW39" s="627"/>
      <c r="CX39" s="627"/>
      <c r="CY39" s="628"/>
      <c r="CZ39" s="629">
        <v>18.399999999999999</v>
      </c>
      <c r="DA39" s="630"/>
      <c r="DB39" s="630"/>
      <c r="DC39" s="631"/>
      <c r="DD39" s="604">
        <v>1025684</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707884</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167</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t="s">
        <v>318</v>
      </c>
      <c r="CS40" s="596"/>
      <c r="CT40" s="596"/>
      <c r="CU40" s="596"/>
      <c r="CV40" s="596"/>
      <c r="CW40" s="596"/>
      <c r="CX40" s="596"/>
      <c r="CY40" s="597"/>
      <c r="CZ40" s="629" t="s">
        <v>318</v>
      </c>
      <c r="DA40" s="630"/>
      <c r="DB40" s="630"/>
      <c r="DC40" s="631"/>
      <c r="DD40" s="604" t="s">
        <v>318</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478342</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247</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3851319</v>
      </c>
      <c r="CS42" s="596"/>
      <c r="CT42" s="596"/>
      <c r="CU42" s="596"/>
      <c r="CV42" s="596"/>
      <c r="CW42" s="596"/>
      <c r="CX42" s="596"/>
      <c r="CY42" s="597"/>
      <c r="CZ42" s="629">
        <v>22.1</v>
      </c>
      <c r="DA42" s="678"/>
      <c r="DB42" s="678"/>
      <c r="DC42" s="679"/>
      <c r="DD42" s="604">
        <v>843383</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73928</v>
      </c>
      <c r="CS43" s="627"/>
      <c r="CT43" s="627"/>
      <c r="CU43" s="627"/>
      <c r="CV43" s="627"/>
      <c r="CW43" s="627"/>
      <c r="CX43" s="627"/>
      <c r="CY43" s="628"/>
      <c r="CZ43" s="629">
        <v>0.4</v>
      </c>
      <c r="DA43" s="630"/>
      <c r="DB43" s="630"/>
      <c r="DC43" s="631"/>
      <c r="DD43" s="604">
        <v>73928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3851319</v>
      </c>
      <c r="CS44" s="596"/>
      <c r="CT44" s="596"/>
      <c r="CU44" s="596"/>
      <c r="CV44" s="596"/>
      <c r="CW44" s="596"/>
      <c r="CX44" s="596"/>
      <c r="CY44" s="597"/>
      <c r="CZ44" s="629">
        <v>22.1</v>
      </c>
      <c r="DA44" s="678"/>
      <c r="DB44" s="678"/>
      <c r="DC44" s="679"/>
      <c r="DD44" s="604">
        <v>843383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3003724</v>
      </c>
      <c r="CS45" s="627"/>
      <c r="CT45" s="627"/>
      <c r="CU45" s="627"/>
      <c r="CV45" s="627"/>
      <c r="CW45" s="627"/>
      <c r="CX45" s="627"/>
      <c r="CY45" s="628"/>
      <c r="CZ45" s="629">
        <v>17.2</v>
      </c>
      <c r="DA45" s="630"/>
      <c r="DB45" s="630"/>
      <c r="DC45" s="631"/>
      <c r="DD45" s="604">
        <v>293115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847595</v>
      </c>
      <c r="CS46" s="596"/>
      <c r="CT46" s="596"/>
      <c r="CU46" s="596"/>
      <c r="CV46" s="596"/>
      <c r="CW46" s="596"/>
      <c r="CX46" s="596"/>
      <c r="CY46" s="597"/>
      <c r="CZ46" s="629">
        <v>4.9000000000000004</v>
      </c>
      <c r="DA46" s="678"/>
      <c r="DB46" s="678"/>
      <c r="DC46" s="679"/>
      <c r="DD46" s="604">
        <v>550268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t="s">
        <v>111</v>
      </c>
      <c r="CS47" s="627"/>
      <c r="CT47" s="627"/>
      <c r="CU47" s="627"/>
      <c r="CV47" s="627"/>
      <c r="CW47" s="627"/>
      <c r="CX47" s="627"/>
      <c r="CY47" s="628"/>
      <c r="CZ47" s="629" t="s">
        <v>111</v>
      </c>
      <c r="DA47" s="630"/>
      <c r="DB47" s="630"/>
      <c r="DC47" s="631"/>
      <c r="DD47" s="604" t="s">
        <v>111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17455049</v>
      </c>
      <c r="CS49" s="663"/>
      <c r="CT49" s="663"/>
      <c r="CU49" s="663"/>
      <c r="CV49" s="663"/>
      <c r="CW49" s="663"/>
      <c r="CX49" s="663"/>
      <c r="CY49" s="690"/>
      <c r="CZ49" s="691">
        <v>100</v>
      </c>
      <c r="DA49" s="692"/>
      <c r="DB49" s="692"/>
      <c r="DC49" s="693"/>
      <c r="DD49" s="694">
        <v>9261737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18575</v>
      </c>
      <c r="R7" s="725"/>
      <c r="S7" s="725"/>
      <c r="T7" s="725"/>
      <c r="U7" s="725"/>
      <c r="V7" s="725">
        <v>17882</v>
      </c>
      <c r="W7" s="725"/>
      <c r="X7" s="725"/>
      <c r="Y7" s="725"/>
      <c r="Z7" s="725"/>
      <c r="AA7" s="725">
        <v>693</v>
      </c>
      <c r="AB7" s="725"/>
      <c r="AC7" s="725"/>
      <c r="AD7" s="725"/>
      <c r="AE7" s="726"/>
      <c r="AF7" s="727">
        <v>201</v>
      </c>
      <c r="AG7" s="728"/>
      <c r="AH7" s="728"/>
      <c r="AI7" s="728"/>
      <c r="AJ7" s="729"/>
      <c r="AK7" s="764">
        <v>2115</v>
      </c>
      <c r="AL7" s="765"/>
      <c r="AM7" s="765"/>
      <c r="AN7" s="765"/>
      <c r="AO7" s="765"/>
      <c r="AP7" s="765">
        <v>6621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528</v>
      </c>
      <c r="BT7" s="769"/>
      <c r="BU7" s="769"/>
      <c r="BV7" s="769"/>
      <c r="BW7" s="769"/>
      <c r="BX7" s="769"/>
      <c r="BY7" s="769"/>
      <c r="BZ7" s="769"/>
      <c r="CA7" s="769"/>
      <c r="CB7" s="769"/>
      <c r="CC7" s="769"/>
      <c r="CD7" s="769"/>
      <c r="CE7" s="769"/>
      <c r="CF7" s="769"/>
      <c r="CG7" s="770"/>
      <c r="CH7" s="761">
        <v>3</v>
      </c>
      <c r="CI7" s="762"/>
      <c r="CJ7" s="762"/>
      <c r="CK7" s="762"/>
      <c r="CL7" s="763"/>
      <c r="CM7" s="761">
        <v>175</v>
      </c>
      <c r="CN7" s="762"/>
      <c r="CO7" s="762"/>
      <c r="CP7" s="762"/>
      <c r="CQ7" s="763"/>
      <c r="CR7" s="761">
        <v>40</v>
      </c>
      <c r="CS7" s="762"/>
      <c r="CT7" s="762"/>
      <c r="CU7" s="762"/>
      <c r="CV7" s="763"/>
      <c r="CW7" s="761" t="s">
        <v>548</v>
      </c>
      <c r="CX7" s="762"/>
      <c r="CY7" s="762"/>
      <c r="CZ7" s="762"/>
      <c r="DA7" s="763"/>
      <c r="DB7" s="761" t="s">
        <v>548</v>
      </c>
      <c r="DC7" s="762"/>
      <c r="DD7" s="762"/>
      <c r="DE7" s="762"/>
      <c r="DF7" s="763"/>
      <c r="DG7" s="761" t="s">
        <v>548</v>
      </c>
      <c r="DH7" s="762"/>
      <c r="DI7" s="762"/>
      <c r="DJ7" s="762"/>
      <c r="DK7" s="763"/>
      <c r="DL7" s="761" t="s">
        <v>548</v>
      </c>
      <c r="DM7" s="762"/>
      <c r="DN7" s="762"/>
      <c r="DO7" s="762"/>
      <c r="DP7" s="763"/>
      <c r="DQ7" s="761" t="s">
        <v>548</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367</v>
      </c>
      <c r="B23" s="780" t="s">
        <v>368</v>
      </c>
      <c r="C23" s="781"/>
      <c r="D23" s="781"/>
      <c r="E23" s="781"/>
      <c r="F23" s="781"/>
      <c r="G23" s="781"/>
      <c r="H23" s="781"/>
      <c r="I23" s="781"/>
      <c r="J23" s="781"/>
      <c r="K23" s="781"/>
      <c r="L23" s="781"/>
      <c r="M23" s="781"/>
      <c r="N23" s="781"/>
      <c r="O23" s="781"/>
      <c r="P23" s="782"/>
      <c r="Q23" s="783">
        <f>SUM(Q7:U22)</f>
        <v>18575</v>
      </c>
      <c r="R23" s="784"/>
      <c r="S23" s="784"/>
      <c r="T23" s="784"/>
      <c r="U23" s="784"/>
      <c r="V23" s="784">
        <f t="shared" ref="V23" si="0">SUM(V7:Z22)</f>
        <v>17882</v>
      </c>
      <c r="W23" s="784"/>
      <c r="X23" s="784"/>
      <c r="Y23" s="784"/>
      <c r="Z23" s="784"/>
      <c r="AA23" s="784">
        <f t="shared" ref="AA23" si="1">SUM(AA7:AE22)</f>
        <v>693</v>
      </c>
      <c r="AB23" s="784"/>
      <c r="AC23" s="784"/>
      <c r="AD23" s="784"/>
      <c r="AE23" s="785"/>
      <c r="AF23" s="786">
        <v>201</v>
      </c>
      <c r="AG23" s="784"/>
      <c r="AH23" s="784"/>
      <c r="AI23" s="784"/>
      <c r="AJ23" s="787"/>
      <c r="AK23" s="788"/>
      <c r="AL23" s="789"/>
      <c r="AM23" s="789"/>
      <c r="AN23" s="789"/>
      <c r="AO23" s="789"/>
      <c r="AP23" s="784">
        <f>SUM(AP7:AT22)</f>
        <v>6621</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2">
        <v>5168</v>
      </c>
      <c r="R28" s="813"/>
      <c r="S28" s="813"/>
      <c r="T28" s="813"/>
      <c r="U28" s="813"/>
      <c r="V28" s="813">
        <v>4805</v>
      </c>
      <c r="W28" s="813"/>
      <c r="X28" s="813"/>
      <c r="Y28" s="813"/>
      <c r="Z28" s="813"/>
      <c r="AA28" s="813">
        <v>363</v>
      </c>
      <c r="AB28" s="813"/>
      <c r="AC28" s="813"/>
      <c r="AD28" s="813"/>
      <c r="AE28" s="814"/>
      <c r="AF28" s="815">
        <v>363</v>
      </c>
      <c r="AG28" s="813"/>
      <c r="AH28" s="813"/>
      <c r="AI28" s="813"/>
      <c r="AJ28" s="816"/>
      <c r="AK28" s="817">
        <v>776</v>
      </c>
      <c r="AL28" s="808"/>
      <c r="AM28" s="808"/>
      <c r="AN28" s="808"/>
      <c r="AO28" s="808"/>
      <c r="AP28" s="808" t="s">
        <v>541</v>
      </c>
      <c r="AQ28" s="808"/>
      <c r="AR28" s="808"/>
      <c r="AS28" s="808"/>
      <c r="AT28" s="808"/>
      <c r="AU28" s="808" t="s">
        <v>541</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336</v>
      </c>
      <c r="R29" s="749"/>
      <c r="S29" s="749"/>
      <c r="T29" s="749"/>
      <c r="U29" s="749"/>
      <c r="V29" s="749">
        <v>333</v>
      </c>
      <c r="W29" s="749"/>
      <c r="X29" s="749"/>
      <c r="Y29" s="749"/>
      <c r="Z29" s="749"/>
      <c r="AA29" s="749">
        <v>3</v>
      </c>
      <c r="AB29" s="749"/>
      <c r="AC29" s="749"/>
      <c r="AD29" s="749"/>
      <c r="AE29" s="750"/>
      <c r="AF29" s="751">
        <v>3</v>
      </c>
      <c r="AG29" s="752"/>
      <c r="AH29" s="752"/>
      <c r="AI29" s="752"/>
      <c r="AJ29" s="753"/>
      <c r="AK29" s="820">
        <v>63</v>
      </c>
      <c r="AL29" s="821"/>
      <c r="AM29" s="821"/>
      <c r="AN29" s="821"/>
      <c r="AO29" s="821"/>
      <c r="AP29" s="821" t="s">
        <v>541</v>
      </c>
      <c r="AQ29" s="821"/>
      <c r="AR29" s="821"/>
      <c r="AS29" s="821"/>
      <c r="AT29" s="821"/>
      <c r="AU29" s="821" t="s">
        <v>541</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906</v>
      </c>
      <c r="R30" s="749"/>
      <c r="S30" s="749"/>
      <c r="T30" s="749"/>
      <c r="U30" s="749"/>
      <c r="V30" s="749">
        <v>847</v>
      </c>
      <c r="W30" s="749"/>
      <c r="X30" s="749"/>
      <c r="Y30" s="749"/>
      <c r="Z30" s="749"/>
      <c r="AA30" s="749">
        <v>59</v>
      </c>
      <c r="AB30" s="749"/>
      <c r="AC30" s="749"/>
      <c r="AD30" s="749"/>
      <c r="AE30" s="750"/>
      <c r="AF30" s="751">
        <v>2431</v>
      </c>
      <c r="AG30" s="752"/>
      <c r="AH30" s="752"/>
      <c r="AI30" s="752"/>
      <c r="AJ30" s="753"/>
      <c r="AK30" s="820">
        <v>1</v>
      </c>
      <c r="AL30" s="821"/>
      <c r="AM30" s="821"/>
      <c r="AN30" s="821"/>
      <c r="AO30" s="821"/>
      <c r="AP30" s="821">
        <v>489</v>
      </c>
      <c r="AQ30" s="821"/>
      <c r="AR30" s="821"/>
      <c r="AS30" s="821"/>
      <c r="AT30" s="821"/>
      <c r="AU30" s="821" t="s">
        <v>541</v>
      </c>
      <c r="AV30" s="821"/>
      <c r="AW30" s="821"/>
      <c r="AX30" s="821"/>
      <c r="AY30" s="821"/>
      <c r="AZ30" s="822"/>
      <c r="BA30" s="822"/>
      <c r="BB30" s="822"/>
      <c r="BC30" s="822"/>
      <c r="BD30" s="822"/>
      <c r="BE30" s="818" t="s">
        <v>382</v>
      </c>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1031</v>
      </c>
      <c r="R31" s="749"/>
      <c r="S31" s="749"/>
      <c r="T31" s="749"/>
      <c r="U31" s="749"/>
      <c r="V31" s="749">
        <v>814</v>
      </c>
      <c r="W31" s="749"/>
      <c r="X31" s="749"/>
      <c r="Y31" s="749"/>
      <c r="Z31" s="749"/>
      <c r="AA31" s="749">
        <v>217</v>
      </c>
      <c r="AB31" s="749"/>
      <c r="AC31" s="749"/>
      <c r="AD31" s="749"/>
      <c r="AE31" s="750"/>
      <c r="AF31" s="751">
        <v>192</v>
      </c>
      <c r="AG31" s="752"/>
      <c r="AH31" s="752"/>
      <c r="AI31" s="752"/>
      <c r="AJ31" s="753"/>
      <c r="AK31" s="820">
        <v>116</v>
      </c>
      <c r="AL31" s="821"/>
      <c r="AM31" s="821"/>
      <c r="AN31" s="821"/>
      <c r="AO31" s="821"/>
      <c r="AP31" s="821">
        <v>1956</v>
      </c>
      <c r="AQ31" s="821"/>
      <c r="AR31" s="821"/>
      <c r="AS31" s="821"/>
      <c r="AT31" s="821"/>
      <c r="AU31" s="821" t="s">
        <v>541</v>
      </c>
      <c r="AV31" s="821"/>
      <c r="AW31" s="821"/>
      <c r="AX31" s="821"/>
      <c r="AY31" s="821"/>
      <c r="AZ31" s="822"/>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540</v>
      </c>
      <c r="C32" s="746"/>
      <c r="D32" s="746"/>
      <c r="E32" s="746"/>
      <c r="F32" s="746"/>
      <c r="G32" s="746"/>
      <c r="H32" s="746"/>
      <c r="I32" s="746"/>
      <c r="J32" s="746"/>
      <c r="K32" s="746"/>
      <c r="L32" s="746"/>
      <c r="M32" s="746"/>
      <c r="N32" s="746"/>
      <c r="O32" s="746"/>
      <c r="P32" s="747"/>
      <c r="Q32" s="748">
        <v>546</v>
      </c>
      <c r="R32" s="749"/>
      <c r="S32" s="749"/>
      <c r="T32" s="749"/>
      <c r="U32" s="749"/>
      <c r="V32" s="749">
        <v>65</v>
      </c>
      <c r="W32" s="749"/>
      <c r="X32" s="749"/>
      <c r="Y32" s="749"/>
      <c r="Z32" s="749"/>
      <c r="AA32" s="749">
        <v>481</v>
      </c>
      <c r="AB32" s="749"/>
      <c r="AC32" s="749"/>
      <c r="AD32" s="749"/>
      <c r="AE32" s="750"/>
      <c r="AF32" s="751">
        <v>4</v>
      </c>
      <c r="AG32" s="752"/>
      <c r="AH32" s="752"/>
      <c r="AI32" s="752"/>
      <c r="AJ32" s="753"/>
      <c r="AK32" s="820" t="s">
        <v>541</v>
      </c>
      <c r="AL32" s="821"/>
      <c r="AM32" s="821"/>
      <c r="AN32" s="821"/>
      <c r="AO32" s="821"/>
      <c r="AP32" s="821" t="s">
        <v>541</v>
      </c>
      <c r="AQ32" s="821"/>
      <c r="AR32" s="821"/>
      <c r="AS32" s="821"/>
      <c r="AT32" s="821"/>
      <c r="AU32" s="821" t="s">
        <v>542</v>
      </c>
      <c r="AV32" s="821"/>
      <c r="AW32" s="821"/>
      <c r="AX32" s="821"/>
      <c r="AY32" s="821"/>
      <c r="AZ32" s="822"/>
      <c r="BA32" s="822"/>
      <c r="BB32" s="822"/>
      <c r="BC32" s="822"/>
      <c r="BD32" s="822"/>
      <c r="BE32" s="818" t="s">
        <v>543</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367</v>
      </c>
      <c r="B63" s="780" t="s">
        <v>386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2989</v>
      </c>
      <c r="AG63" s="832"/>
      <c r="AH63" s="832"/>
      <c r="AI63" s="832"/>
      <c r="AJ63" s="833"/>
      <c r="AK63" s="834"/>
      <c r="AL63" s="829"/>
      <c r="AM63" s="829"/>
      <c r="AN63" s="829"/>
      <c r="AO63" s="829"/>
      <c r="AP63" s="832">
        <f>SUM(AP28:AT62)</f>
        <v>2445</v>
      </c>
      <c r="AQ63" s="832"/>
      <c r="AR63" s="832"/>
      <c r="AS63" s="832"/>
      <c r="AT63" s="832"/>
      <c r="AU63" s="832">
        <f>SUM(AU28:AY62)</f>
        <v>0</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388</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389</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529</v>
      </c>
      <c r="C68" s="860"/>
      <c r="D68" s="860"/>
      <c r="E68" s="860"/>
      <c r="F68" s="860"/>
      <c r="G68" s="860"/>
      <c r="H68" s="860"/>
      <c r="I68" s="860"/>
      <c r="J68" s="860"/>
      <c r="K68" s="860"/>
      <c r="L68" s="860"/>
      <c r="M68" s="860"/>
      <c r="N68" s="860"/>
      <c r="O68" s="860"/>
      <c r="P68" s="861"/>
      <c r="Q68" s="862">
        <v>271</v>
      </c>
      <c r="R68" s="856"/>
      <c r="S68" s="856"/>
      <c r="T68" s="856"/>
      <c r="U68" s="856"/>
      <c r="V68" s="856">
        <v>249</v>
      </c>
      <c r="W68" s="856"/>
      <c r="X68" s="856"/>
      <c r="Y68" s="856"/>
      <c r="Z68" s="856"/>
      <c r="AA68" s="856">
        <v>22</v>
      </c>
      <c r="AB68" s="856"/>
      <c r="AC68" s="856"/>
      <c r="AD68" s="856"/>
      <c r="AE68" s="856"/>
      <c r="AF68" s="856">
        <v>22</v>
      </c>
      <c r="AG68" s="856"/>
      <c r="AH68" s="856"/>
      <c r="AI68" s="856"/>
      <c r="AJ68" s="856"/>
      <c r="AK68" s="856" t="s">
        <v>544</v>
      </c>
      <c r="AL68" s="856"/>
      <c r="AM68" s="856"/>
      <c r="AN68" s="856"/>
      <c r="AO68" s="856"/>
      <c r="AP68" s="856" t="s">
        <v>545</v>
      </c>
      <c r="AQ68" s="856"/>
      <c r="AR68" s="856"/>
      <c r="AS68" s="856"/>
      <c r="AT68" s="856"/>
      <c r="AU68" s="856" t="s">
        <v>545</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530</v>
      </c>
      <c r="C69" s="864"/>
      <c r="D69" s="864"/>
      <c r="E69" s="864"/>
      <c r="F69" s="864"/>
      <c r="G69" s="864"/>
      <c r="H69" s="864"/>
      <c r="I69" s="864"/>
      <c r="J69" s="864"/>
      <c r="K69" s="864"/>
      <c r="L69" s="864"/>
      <c r="M69" s="864"/>
      <c r="N69" s="864"/>
      <c r="O69" s="864"/>
      <c r="P69" s="865"/>
      <c r="Q69" s="866">
        <v>142626</v>
      </c>
      <c r="R69" s="821"/>
      <c r="S69" s="821"/>
      <c r="T69" s="821"/>
      <c r="U69" s="821"/>
      <c r="V69" s="821">
        <v>136995</v>
      </c>
      <c r="W69" s="821"/>
      <c r="X69" s="821"/>
      <c r="Y69" s="821"/>
      <c r="Z69" s="821"/>
      <c r="AA69" s="821">
        <v>5631</v>
      </c>
      <c r="AB69" s="821"/>
      <c r="AC69" s="821"/>
      <c r="AD69" s="821"/>
      <c r="AE69" s="821"/>
      <c r="AF69" s="821">
        <v>5631</v>
      </c>
      <c r="AG69" s="821"/>
      <c r="AH69" s="821"/>
      <c r="AI69" s="821"/>
      <c r="AJ69" s="821"/>
      <c r="AK69" s="821">
        <v>1078</v>
      </c>
      <c r="AL69" s="821"/>
      <c r="AM69" s="821"/>
      <c r="AN69" s="821"/>
      <c r="AO69" s="821"/>
      <c r="AP69" s="821" t="s">
        <v>546</v>
      </c>
      <c r="AQ69" s="821"/>
      <c r="AR69" s="821"/>
      <c r="AS69" s="821"/>
      <c r="AT69" s="821"/>
      <c r="AU69" s="821" t="s">
        <v>546</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531</v>
      </c>
      <c r="C70" s="864"/>
      <c r="D70" s="864"/>
      <c r="E70" s="864"/>
      <c r="F70" s="864"/>
      <c r="G70" s="864"/>
      <c r="H70" s="864"/>
      <c r="I70" s="864"/>
      <c r="J70" s="864"/>
      <c r="K70" s="864"/>
      <c r="L70" s="864"/>
      <c r="M70" s="864"/>
      <c r="N70" s="864"/>
      <c r="O70" s="864"/>
      <c r="P70" s="865"/>
      <c r="Q70" s="866">
        <v>2344</v>
      </c>
      <c r="R70" s="821"/>
      <c r="S70" s="821"/>
      <c r="T70" s="821"/>
      <c r="U70" s="821"/>
      <c r="V70" s="821">
        <v>2314</v>
      </c>
      <c r="W70" s="821"/>
      <c r="X70" s="821"/>
      <c r="Y70" s="821"/>
      <c r="Z70" s="821"/>
      <c r="AA70" s="821">
        <v>29</v>
      </c>
      <c r="AB70" s="821"/>
      <c r="AC70" s="821"/>
      <c r="AD70" s="821"/>
      <c r="AE70" s="821"/>
      <c r="AF70" s="821">
        <v>29</v>
      </c>
      <c r="AG70" s="821"/>
      <c r="AH70" s="821"/>
      <c r="AI70" s="821"/>
      <c r="AJ70" s="821"/>
      <c r="AK70" s="821">
        <v>9</v>
      </c>
      <c r="AL70" s="821"/>
      <c r="AM70" s="821"/>
      <c r="AN70" s="821"/>
      <c r="AO70" s="821"/>
      <c r="AP70" s="821">
        <v>4165</v>
      </c>
      <c r="AQ70" s="821"/>
      <c r="AR70" s="821"/>
      <c r="AS70" s="821"/>
      <c r="AT70" s="821"/>
      <c r="AU70" s="821">
        <v>394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532</v>
      </c>
      <c r="C71" s="864"/>
      <c r="D71" s="864"/>
      <c r="E71" s="864"/>
      <c r="F71" s="864"/>
      <c r="G71" s="864"/>
      <c r="H71" s="864"/>
      <c r="I71" s="864"/>
      <c r="J71" s="864"/>
      <c r="K71" s="864"/>
      <c r="L71" s="864"/>
      <c r="M71" s="864"/>
      <c r="N71" s="864"/>
      <c r="O71" s="864"/>
      <c r="P71" s="865"/>
      <c r="Q71" s="866">
        <v>153</v>
      </c>
      <c r="R71" s="821"/>
      <c r="S71" s="821"/>
      <c r="T71" s="821"/>
      <c r="U71" s="821"/>
      <c r="V71" s="821">
        <v>142</v>
      </c>
      <c r="W71" s="821"/>
      <c r="X71" s="821"/>
      <c r="Y71" s="821"/>
      <c r="Z71" s="821"/>
      <c r="AA71" s="821">
        <v>11</v>
      </c>
      <c r="AB71" s="821"/>
      <c r="AC71" s="821"/>
      <c r="AD71" s="821"/>
      <c r="AE71" s="821"/>
      <c r="AF71" s="821">
        <v>11</v>
      </c>
      <c r="AG71" s="821"/>
      <c r="AH71" s="821"/>
      <c r="AI71" s="821"/>
      <c r="AJ71" s="821"/>
      <c r="AK71" s="821">
        <v>18</v>
      </c>
      <c r="AL71" s="821"/>
      <c r="AM71" s="821"/>
      <c r="AN71" s="821"/>
      <c r="AO71" s="821"/>
      <c r="AP71" s="821" t="s">
        <v>547</v>
      </c>
      <c r="AQ71" s="821"/>
      <c r="AR71" s="821"/>
      <c r="AS71" s="821"/>
      <c r="AT71" s="821"/>
      <c r="AU71" s="821" t="s">
        <v>547</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533</v>
      </c>
      <c r="C72" s="864"/>
      <c r="D72" s="864"/>
      <c r="E72" s="864"/>
      <c r="F72" s="864"/>
      <c r="G72" s="864"/>
      <c r="H72" s="864"/>
      <c r="I72" s="864"/>
      <c r="J72" s="864"/>
      <c r="K72" s="864"/>
      <c r="L72" s="864"/>
      <c r="M72" s="864"/>
      <c r="N72" s="864"/>
      <c r="O72" s="864"/>
      <c r="P72" s="865"/>
      <c r="Q72" s="866">
        <v>47</v>
      </c>
      <c r="R72" s="821"/>
      <c r="S72" s="821"/>
      <c r="T72" s="821"/>
      <c r="U72" s="821"/>
      <c r="V72" s="821">
        <v>14</v>
      </c>
      <c r="W72" s="821"/>
      <c r="X72" s="821"/>
      <c r="Y72" s="821"/>
      <c r="Z72" s="821"/>
      <c r="AA72" s="821">
        <v>33</v>
      </c>
      <c r="AB72" s="821"/>
      <c r="AC72" s="821"/>
      <c r="AD72" s="821"/>
      <c r="AE72" s="821"/>
      <c r="AF72" s="821">
        <v>33</v>
      </c>
      <c r="AG72" s="821"/>
      <c r="AH72" s="821"/>
      <c r="AI72" s="821"/>
      <c r="AJ72" s="821"/>
      <c r="AK72" s="821" t="s">
        <v>547</v>
      </c>
      <c r="AL72" s="821"/>
      <c r="AM72" s="821"/>
      <c r="AN72" s="821"/>
      <c r="AO72" s="821"/>
      <c r="AP72" s="821" t="s">
        <v>547</v>
      </c>
      <c r="AQ72" s="821"/>
      <c r="AR72" s="821"/>
      <c r="AS72" s="821"/>
      <c r="AT72" s="821"/>
      <c r="AU72" s="821" t="s">
        <v>547</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534</v>
      </c>
      <c r="C73" s="864"/>
      <c r="D73" s="864"/>
      <c r="E73" s="864"/>
      <c r="F73" s="864"/>
      <c r="G73" s="864"/>
      <c r="H73" s="864"/>
      <c r="I73" s="864"/>
      <c r="J73" s="864"/>
      <c r="K73" s="864"/>
      <c r="L73" s="864"/>
      <c r="M73" s="864"/>
      <c r="N73" s="864"/>
      <c r="O73" s="864"/>
      <c r="P73" s="865"/>
      <c r="Q73" s="866">
        <v>9002</v>
      </c>
      <c r="R73" s="821"/>
      <c r="S73" s="821"/>
      <c r="T73" s="821"/>
      <c r="U73" s="821"/>
      <c r="V73" s="821">
        <v>8367</v>
      </c>
      <c r="W73" s="821"/>
      <c r="X73" s="821"/>
      <c r="Y73" s="821"/>
      <c r="Z73" s="821"/>
      <c r="AA73" s="821">
        <v>635</v>
      </c>
      <c r="AB73" s="821"/>
      <c r="AC73" s="821"/>
      <c r="AD73" s="821"/>
      <c r="AE73" s="821"/>
      <c r="AF73" s="821">
        <v>635</v>
      </c>
      <c r="AG73" s="821"/>
      <c r="AH73" s="821"/>
      <c r="AI73" s="821"/>
      <c r="AJ73" s="821"/>
      <c r="AK73" s="821">
        <v>4</v>
      </c>
      <c r="AL73" s="821"/>
      <c r="AM73" s="821"/>
      <c r="AN73" s="821"/>
      <c r="AO73" s="821"/>
      <c r="AP73" s="821" t="s">
        <v>548</v>
      </c>
      <c r="AQ73" s="821"/>
      <c r="AR73" s="821"/>
      <c r="AS73" s="821"/>
      <c r="AT73" s="821"/>
      <c r="AU73" s="821" t="s">
        <v>548</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535</v>
      </c>
      <c r="C74" s="864"/>
      <c r="D74" s="864"/>
      <c r="E74" s="864"/>
      <c r="F74" s="864"/>
      <c r="G74" s="864"/>
      <c r="H74" s="864"/>
      <c r="I74" s="864"/>
      <c r="J74" s="864"/>
      <c r="K74" s="864"/>
      <c r="L74" s="864"/>
      <c r="M74" s="864"/>
      <c r="N74" s="864"/>
      <c r="O74" s="864"/>
      <c r="P74" s="865"/>
      <c r="Q74" s="866">
        <v>1290</v>
      </c>
      <c r="R74" s="821"/>
      <c r="S74" s="821"/>
      <c r="T74" s="821"/>
      <c r="U74" s="821"/>
      <c r="V74" s="821">
        <v>1275</v>
      </c>
      <c r="W74" s="821"/>
      <c r="X74" s="821"/>
      <c r="Y74" s="821"/>
      <c r="Z74" s="821"/>
      <c r="AA74" s="821">
        <v>15</v>
      </c>
      <c r="AB74" s="821"/>
      <c r="AC74" s="821"/>
      <c r="AD74" s="821"/>
      <c r="AE74" s="821"/>
      <c r="AF74" s="821">
        <v>15</v>
      </c>
      <c r="AG74" s="821"/>
      <c r="AH74" s="821"/>
      <c r="AI74" s="821"/>
      <c r="AJ74" s="821"/>
      <c r="AK74" s="821" t="s">
        <v>548</v>
      </c>
      <c r="AL74" s="821"/>
      <c r="AM74" s="821"/>
      <c r="AN74" s="821"/>
      <c r="AO74" s="821"/>
      <c r="AP74" s="821">
        <v>970</v>
      </c>
      <c r="AQ74" s="821"/>
      <c r="AR74" s="821"/>
      <c r="AS74" s="821"/>
      <c r="AT74" s="821"/>
      <c r="AU74" s="821">
        <v>333</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536</v>
      </c>
      <c r="C75" s="864"/>
      <c r="D75" s="864"/>
      <c r="E75" s="864"/>
      <c r="F75" s="864"/>
      <c r="G75" s="864"/>
      <c r="H75" s="864"/>
      <c r="I75" s="864"/>
      <c r="J75" s="864"/>
      <c r="K75" s="864"/>
      <c r="L75" s="864"/>
      <c r="M75" s="864"/>
      <c r="N75" s="864"/>
      <c r="O75" s="864"/>
      <c r="P75" s="865"/>
      <c r="Q75" s="869">
        <v>53</v>
      </c>
      <c r="R75" s="870"/>
      <c r="S75" s="870"/>
      <c r="T75" s="870"/>
      <c r="U75" s="820"/>
      <c r="V75" s="871">
        <v>46</v>
      </c>
      <c r="W75" s="870"/>
      <c r="X75" s="870"/>
      <c r="Y75" s="870"/>
      <c r="Z75" s="820"/>
      <c r="AA75" s="871">
        <v>8</v>
      </c>
      <c r="AB75" s="870"/>
      <c r="AC75" s="870"/>
      <c r="AD75" s="870"/>
      <c r="AE75" s="820"/>
      <c r="AF75" s="871">
        <v>8</v>
      </c>
      <c r="AG75" s="870"/>
      <c r="AH75" s="870"/>
      <c r="AI75" s="870"/>
      <c r="AJ75" s="820"/>
      <c r="AK75" s="871" t="s">
        <v>548</v>
      </c>
      <c r="AL75" s="870"/>
      <c r="AM75" s="870"/>
      <c r="AN75" s="870"/>
      <c r="AO75" s="820"/>
      <c r="AP75" s="871" t="s">
        <v>548</v>
      </c>
      <c r="AQ75" s="870"/>
      <c r="AR75" s="870"/>
      <c r="AS75" s="870"/>
      <c r="AT75" s="820"/>
      <c r="AU75" s="871" t="s">
        <v>548</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537</v>
      </c>
      <c r="C76" s="864"/>
      <c r="D76" s="864"/>
      <c r="E76" s="864"/>
      <c r="F76" s="864"/>
      <c r="G76" s="864"/>
      <c r="H76" s="864"/>
      <c r="I76" s="864"/>
      <c r="J76" s="864"/>
      <c r="K76" s="864"/>
      <c r="L76" s="864"/>
      <c r="M76" s="864"/>
      <c r="N76" s="864"/>
      <c r="O76" s="864"/>
      <c r="P76" s="865"/>
      <c r="Q76" s="869">
        <v>993</v>
      </c>
      <c r="R76" s="870"/>
      <c r="S76" s="870"/>
      <c r="T76" s="870"/>
      <c r="U76" s="820"/>
      <c r="V76" s="871">
        <v>953</v>
      </c>
      <c r="W76" s="870"/>
      <c r="X76" s="870"/>
      <c r="Y76" s="870"/>
      <c r="Z76" s="820"/>
      <c r="AA76" s="871">
        <v>40</v>
      </c>
      <c r="AB76" s="870"/>
      <c r="AC76" s="870"/>
      <c r="AD76" s="870"/>
      <c r="AE76" s="820"/>
      <c r="AF76" s="871">
        <v>40</v>
      </c>
      <c r="AG76" s="870"/>
      <c r="AH76" s="870"/>
      <c r="AI76" s="870"/>
      <c r="AJ76" s="820"/>
      <c r="AK76" s="871" t="s">
        <v>548</v>
      </c>
      <c r="AL76" s="870"/>
      <c r="AM76" s="870"/>
      <c r="AN76" s="870"/>
      <c r="AO76" s="820"/>
      <c r="AP76" s="871" t="s">
        <v>548</v>
      </c>
      <c r="AQ76" s="870"/>
      <c r="AR76" s="870"/>
      <c r="AS76" s="870"/>
      <c r="AT76" s="820"/>
      <c r="AU76" s="871" t="s">
        <v>548</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538</v>
      </c>
      <c r="C77" s="864"/>
      <c r="D77" s="864"/>
      <c r="E77" s="864"/>
      <c r="F77" s="864"/>
      <c r="G77" s="864"/>
      <c r="H77" s="864"/>
      <c r="I77" s="864"/>
      <c r="J77" s="864"/>
      <c r="K77" s="864"/>
      <c r="L77" s="864"/>
      <c r="M77" s="864"/>
      <c r="N77" s="864"/>
      <c r="O77" s="864"/>
      <c r="P77" s="865"/>
      <c r="Q77" s="869">
        <v>29848</v>
      </c>
      <c r="R77" s="870"/>
      <c r="S77" s="870"/>
      <c r="T77" s="870"/>
      <c r="U77" s="820"/>
      <c r="V77" s="871">
        <v>28863</v>
      </c>
      <c r="W77" s="870"/>
      <c r="X77" s="870"/>
      <c r="Y77" s="870"/>
      <c r="Z77" s="820"/>
      <c r="AA77" s="871">
        <v>985</v>
      </c>
      <c r="AB77" s="870"/>
      <c r="AC77" s="870"/>
      <c r="AD77" s="870"/>
      <c r="AE77" s="820"/>
      <c r="AF77" s="871">
        <v>985</v>
      </c>
      <c r="AG77" s="870"/>
      <c r="AH77" s="870"/>
      <c r="AI77" s="870"/>
      <c r="AJ77" s="820"/>
      <c r="AK77" s="871">
        <v>4112</v>
      </c>
      <c r="AL77" s="870"/>
      <c r="AM77" s="870"/>
      <c r="AN77" s="870"/>
      <c r="AO77" s="820"/>
      <c r="AP77" s="871" t="s">
        <v>548</v>
      </c>
      <c r="AQ77" s="870"/>
      <c r="AR77" s="870"/>
      <c r="AS77" s="870"/>
      <c r="AT77" s="820"/>
      <c r="AU77" s="871" t="s">
        <v>548</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t="s">
        <v>539</v>
      </c>
      <c r="C78" s="864"/>
      <c r="D78" s="864"/>
      <c r="E78" s="864"/>
      <c r="F78" s="864"/>
      <c r="G78" s="864"/>
      <c r="H78" s="864"/>
      <c r="I78" s="864"/>
      <c r="J78" s="864"/>
      <c r="K78" s="864"/>
      <c r="L78" s="864"/>
      <c r="M78" s="864"/>
      <c r="N78" s="864"/>
      <c r="O78" s="864"/>
      <c r="P78" s="865"/>
      <c r="Q78" s="866">
        <v>240</v>
      </c>
      <c r="R78" s="821"/>
      <c r="S78" s="821"/>
      <c r="T78" s="821"/>
      <c r="U78" s="821"/>
      <c r="V78" s="821">
        <v>227</v>
      </c>
      <c r="W78" s="821"/>
      <c r="X78" s="821"/>
      <c r="Y78" s="821"/>
      <c r="Z78" s="821"/>
      <c r="AA78" s="821">
        <v>13</v>
      </c>
      <c r="AB78" s="821"/>
      <c r="AC78" s="821"/>
      <c r="AD78" s="821"/>
      <c r="AE78" s="821"/>
      <c r="AF78" s="821">
        <v>13</v>
      </c>
      <c r="AG78" s="821"/>
      <c r="AH78" s="821"/>
      <c r="AI78" s="821"/>
      <c r="AJ78" s="821"/>
      <c r="AK78" s="821">
        <v>40</v>
      </c>
      <c r="AL78" s="821"/>
      <c r="AM78" s="821"/>
      <c r="AN78" s="821"/>
      <c r="AO78" s="821"/>
      <c r="AP78" s="821" t="s">
        <v>548</v>
      </c>
      <c r="AQ78" s="821"/>
      <c r="AR78" s="821"/>
      <c r="AS78" s="821"/>
      <c r="AT78" s="821"/>
      <c r="AU78" s="821" t="s">
        <v>548</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367</v>
      </c>
      <c r="B88" s="780" t="s">
        <v>390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SUM(AF68:AJ87)</f>
        <v>7422</v>
      </c>
      <c r="AG88" s="832"/>
      <c r="AH88" s="832"/>
      <c r="AI88" s="832"/>
      <c r="AJ88" s="832"/>
      <c r="AK88" s="829"/>
      <c r="AL88" s="829"/>
      <c r="AM88" s="829"/>
      <c r="AN88" s="829"/>
      <c r="AO88" s="829"/>
      <c r="AP88" s="832">
        <f t="shared" ref="AP88" si="2">SUM(AP68:AT87)</f>
        <v>5135</v>
      </c>
      <c r="AQ88" s="832"/>
      <c r="AR88" s="832"/>
      <c r="AS88" s="832"/>
      <c r="AT88" s="832"/>
      <c r="AU88" s="832">
        <f t="shared" ref="AU88" si="3">SUM(AU68:AY87)</f>
        <v>727</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SUM(CR7:CV88)</f>
        <v>40</v>
      </c>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398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399</v>
      </c>
      <c r="AB109" s="885"/>
      <c r="AC109" s="885"/>
      <c r="AD109" s="885"/>
      <c r="AE109" s="886"/>
      <c r="AF109" s="884" t="s">
        <v>287</v>
      </c>
      <c r="AG109" s="885"/>
      <c r="AH109" s="885"/>
      <c r="AI109" s="885"/>
      <c r="AJ109" s="886"/>
      <c r="AK109" s="884" t="s">
        <v>286</v>
      </c>
      <c r="AL109" s="885"/>
      <c r="AM109" s="885"/>
      <c r="AN109" s="885"/>
      <c r="AO109" s="886"/>
      <c r="AP109" s="884" t="s">
        <v>400</v>
      </c>
      <c r="AQ109" s="885"/>
      <c r="AR109" s="885"/>
      <c r="AS109" s="885"/>
      <c r="AT109" s="887"/>
      <c r="AU109" s="904" t="s">
        <v>398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399</v>
      </c>
      <c r="BR109" s="885"/>
      <c r="BS109" s="885"/>
      <c r="BT109" s="885"/>
      <c r="BU109" s="886"/>
      <c r="BV109" s="884" t="s">
        <v>287</v>
      </c>
      <c r="BW109" s="885"/>
      <c r="BX109" s="885"/>
      <c r="BY109" s="885"/>
      <c r="BZ109" s="886"/>
      <c r="CA109" s="884" t="s">
        <v>286</v>
      </c>
      <c r="CB109" s="885"/>
      <c r="CC109" s="885"/>
      <c r="CD109" s="885"/>
      <c r="CE109" s="886"/>
      <c r="CF109" s="905" t="s">
        <v>400</v>
      </c>
      <c r="CG109" s="905"/>
      <c r="CH109" s="905"/>
      <c r="CI109" s="905"/>
      <c r="CJ109" s="905"/>
      <c r="CK109" s="884" t="s">
        <v>401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399</v>
      </c>
      <c r="DH109" s="885"/>
      <c r="DI109" s="885"/>
      <c r="DJ109" s="885"/>
      <c r="DK109" s="886"/>
      <c r="DL109" s="884" t="s">
        <v>287</v>
      </c>
      <c r="DM109" s="885"/>
      <c r="DN109" s="885"/>
      <c r="DO109" s="885"/>
      <c r="DP109" s="886"/>
      <c r="DQ109" s="884" t="s">
        <v>286</v>
      </c>
      <c r="DR109" s="885"/>
      <c r="DS109" s="885"/>
      <c r="DT109" s="885"/>
      <c r="DU109" s="886"/>
      <c r="DV109" s="884" t="s">
        <v>400</v>
      </c>
      <c r="DW109" s="885"/>
      <c r="DX109" s="885"/>
      <c r="DY109" s="885"/>
      <c r="DZ109" s="887"/>
    </row>
    <row r="110" spans="1:131" s="199" customFormat="1" ht="26.25" customHeight="1" x14ac:dyDescent="0.15">
      <c r="A110" s="888" t="s">
        <v>402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910892</v>
      </c>
      <c r="AB110" s="892"/>
      <c r="AC110" s="892"/>
      <c r="AD110" s="892"/>
      <c r="AE110" s="893"/>
      <c r="AF110" s="894">
        <v>850402</v>
      </c>
      <c r="AG110" s="892"/>
      <c r="AH110" s="892"/>
      <c r="AI110" s="892"/>
      <c r="AJ110" s="893"/>
      <c r="AK110" s="894">
        <v>806053</v>
      </c>
      <c r="AL110" s="892"/>
      <c r="AM110" s="892"/>
      <c r="AN110" s="892"/>
      <c r="AO110" s="893"/>
      <c r="AP110" s="895">
        <v>12.6</v>
      </c>
      <c r="AQ110" s="896"/>
      <c r="AR110" s="896"/>
      <c r="AS110" s="896"/>
      <c r="AT110" s="897"/>
      <c r="AU110" s="898" t="s">
        <v>61</v>
      </c>
      <c r="AV110" s="899"/>
      <c r="AW110" s="899"/>
      <c r="AX110" s="899"/>
      <c r="AY110" s="899"/>
      <c r="AZ110" s="940" t="s">
        <v>403</v>
      </c>
      <c r="BA110" s="889"/>
      <c r="BB110" s="889"/>
      <c r="BC110" s="889"/>
      <c r="BD110" s="889"/>
      <c r="BE110" s="889"/>
      <c r="BF110" s="889"/>
      <c r="BG110" s="889"/>
      <c r="BH110" s="889"/>
      <c r="BI110" s="889"/>
      <c r="BJ110" s="889"/>
      <c r="BK110" s="889"/>
      <c r="BL110" s="889"/>
      <c r="BM110" s="889"/>
      <c r="BN110" s="889"/>
      <c r="BO110" s="889"/>
      <c r="BP110" s="890"/>
      <c r="BQ110" s="926">
        <v>6909576</v>
      </c>
      <c r="BR110" s="927"/>
      <c r="BS110" s="927"/>
      <c r="BT110" s="927"/>
      <c r="BU110" s="927"/>
      <c r="BV110" s="927">
        <v>6618667</v>
      </c>
      <c r="BW110" s="927"/>
      <c r="BX110" s="927"/>
      <c r="BY110" s="927"/>
      <c r="BZ110" s="927"/>
      <c r="CA110" s="927">
        <v>6621206</v>
      </c>
      <c r="CB110" s="927"/>
      <c r="CC110" s="927"/>
      <c r="CD110" s="927"/>
      <c r="CE110" s="927"/>
      <c r="CF110" s="941">
        <v>103.5</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407</v>
      </c>
      <c r="BA111" s="950"/>
      <c r="BB111" s="950"/>
      <c r="BC111" s="950"/>
      <c r="BD111" s="950"/>
      <c r="BE111" s="950"/>
      <c r="BF111" s="950"/>
      <c r="BG111" s="950"/>
      <c r="BH111" s="950"/>
      <c r="BI111" s="950"/>
      <c r="BJ111" s="950"/>
      <c r="BK111" s="950"/>
      <c r="BL111" s="950"/>
      <c r="BM111" s="950"/>
      <c r="BN111" s="950"/>
      <c r="BO111" s="950"/>
      <c r="BP111" s="951"/>
      <c r="BQ111" s="919">
        <v>1910865</v>
      </c>
      <c r="BR111" s="920"/>
      <c r="BS111" s="920"/>
      <c r="BT111" s="920"/>
      <c r="BU111" s="920"/>
      <c r="BV111" s="920">
        <v>1529390</v>
      </c>
      <c r="BW111" s="920"/>
      <c r="BX111" s="920"/>
      <c r="BY111" s="920"/>
      <c r="BZ111" s="920"/>
      <c r="CA111" s="920">
        <v>1284875</v>
      </c>
      <c r="CB111" s="920"/>
      <c r="CC111" s="920"/>
      <c r="CD111" s="920"/>
      <c r="CE111" s="920"/>
      <c r="CF111" s="914">
        <v>20.100000000000001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1311619</v>
      </c>
      <c r="BR112" s="920"/>
      <c r="BS112" s="920"/>
      <c r="BT112" s="920"/>
      <c r="BU112" s="920"/>
      <c r="BV112" s="920">
        <v>1355820</v>
      </c>
      <c r="BW112" s="920"/>
      <c r="BX112" s="920"/>
      <c r="BY112" s="920"/>
      <c r="BZ112" s="920"/>
      <c r="CA112" s="920">
        <v>1419807</v>
      </c>
      <c r="CB112" s="920"/>
      <c r="CC112" s="920"/>
      <c r="CD112" s="920"/>
      <c r="CE112" s="920"/>
      <c r="CF112" s="914">
        <v>22.2</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99053</v>
      </c>
      <c r="AB113" s="934"/>
      <c r="AC113" s="934"/>
      <c r="AD113" s="934"/>
      <c r="AE113" s="935"/>
      <c r="AF113" s="936">
        <v>100241</v>
      </c>
      <c r="AG113" s="934"/>
      <c r="AH113" s="934"/>
      <c r="AI113" s="934"/>
      <c r="AJ113" s="935"/>
      <c r="AK113" s="936">
        <v>95149</v>
      </c>
      <c r="AL113" s="934"/>
      <c r="AM113" s="934"/>
      <c r="AN113" s="934"/>
      <c r="AO113" s="935"/>
      <c r="AP113" s="937">
        <v>1.5</v>
      </c>
      <c r="AQ113" s="938"/>
      <c r="AR113" s="938"/>
      <c r="AS113" s="938"/>
      <c r="AT113" s="939"/>
      <c r="AU113" s="900"/>
      <c r="AV113" s="901"/>
      <c r="AW113" s="901"/>
      <c r="AX113" s="901"/>
      <c r="AY113" s="901"/>
      <c r="AZ113" s="949" t="s">
        <v>414</v>
      </c>
      <c r="BA113" s="950"/>
      <c r="BB113" s="950"/>
      <c r="BC113" s="950"/>
      <c r="BD113" s="950"/>
      <c r="BE113" s="950"/>
      <c r="BF113" s="950"/>
      <c r="BG113" s="950"/>
      <c r="BH113" s="950"/>
      <c r="BI113" s="950"/>
      <c r="BJ113" s="950"/>
      <c r="BK113" s="950"/>
      <c r="BL113" s="950"/>
      <c r="BM113" s="950"/>
      <c r="BN113" s="950"/>
      <c r="BO113" s="950"/>
      <c r="BP113" s="951"/>
      <c r="BQ113" s="919">
        <v>745062</v>
      </c>
      <c r="BR113" s="920"/>
      <c r="BS113" s="920"/>
      <c r="BT113" s="920"/>
      <c r="BU113" s="920"/>
      <c r="BV113" s="920">
        <v>791565</v>
      </c>
      <c r="BW113" s="920"/>
      <c r="BX113" s="920"/>
      <c r="BY113" s="920"/>
      <c r="BZ113" s="920"/>
      <c r="CA113" s="920">
        <v>726985</v>
      </c>
      <c r="CB113" s="920"/>
      <c r="CC113" s="920"/>
      <c r="CD113" s="920"/>
      <c r="CE113" s="920"/>
      <c r="CF113" s="914">
        <v>11.4</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88380</v>
      </c>
      <c r="AB114" s="959"/>
      <c r="AC114" s="959"/>
      <c r="AD114" s="959"/>
      <c r="AE114" s="960"/>
      <c r="AF114" s="961">
        <v>106619</v>
      </c>
      <c r="AG114" s="959"/>
      <c r="AH114" s="959"/>
      <c r="AI114" s="959"/>
      <c r="AJ114" s="960"/>
      <c r="AK114" s="961">
        <v>112122</v>
      </c>
      <c r="AL114" s="959"/>
      <c r="AM114" s="959"/>
      <c r="AN114" s="959"/>
      <c r="AO114" s="960"/>
      <c r="AP114" s="962">
        <v>1.8</v>
      </c>
      <c r="AQ114" s="963"/>
      <c r="AR114" s="963"/>
      <c r="AS114" s="963"/>
      <c r="AT114" s="964"/>
      <c r="AU114" s="900"/>
      <c r="AV114" s="901"/>
      <c r="AW114" s="901"/>
      <c r="AX114" s="901"/>
      <c r="AY114" s="901"/>
      <c r="AZ114" s="949" t="s">
        <v>417</v>
      </c>
      <c r="BA114" s="950"/>
      <c r="BB114" s="950"/>
      <c r="BC114" s="950"/>
      <c r="BD114" s="950"/>
      <c r="BE114" s="950"/>
      <c r="BF114" s="950"/>
      <c r="BG114" s="950"/>
      <c r="BH114" s="950"/>
      <c r="BI114" s="950"/>
      <c r="BJ114" s="950"/>
      <c r="BK114" s="950"/>
      <c r="BL114" s="950"/>
      <c r="BM114" s="950"/>
      <c r="BN114" s="950"/>
      <c r="BO114" s="950"/>
      <c r="BP114" s="951"/>
      <c r="BQ114" s="919">
        <v>602623</v>
      </c>
      <c r="BR114" s="920"/>
      <c r="BS114" s="920"/>
      <c r="BT114" s="920"/>
      <c r="BU114" s="920"/>
      <c r="BV114" s="920">
        <v>594098</v>
      </c>
      <c r="BW114" s="920"/>
      <c r="BX114" s="920"/>
      <c r="BY114" s="920"/>
      <c r="BZ114" s="920"/>
      <c r="CA114" s="920">
        <v>474799</v>
      </c>
      <c r="CB114" s="920"/>
      <c r="CC114" s="920"/>
      <c r="CD114" s="920"/>
      <c r="CE114" s="920"/>
      <c r="CF114" s="914">
        <v>7.4</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900"/>
      <c r="AV115" s="901"/>
      <c r="AW115" s="901"/>
      <c r="AX115" s="901"/>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113225</v>
      </c>
      <c r="DH115" s="959"/>
      <c r="DI115" s="959"/>
      <c r="DJ115" s="959"/>
      <c r="DK115" s="960"/>
      <c r="DL115" s="961">
        <v>113225</v>
      </c>
      <c r="DM115" s="959"/>
      <c r="DN115" s="959"/>
      <c r="DO115" s="959"/>
      <c r="DP115" s="960"/>
      <c r="DQ115" s="961">
        <v>43082</v>
      </c>
      <c r="DR115" s="959"/>
      <c r="DS115" s="959"/>
      <c r="DT115" s="959"/>
      <c r="DU115" s="960"/>
      <c r="DV115" s="962">
        <v>0.7</v>
      </c>
      <c r="DW115" s="963"/>
      <c r="DX115" s="963"/>
      <c r="DY115" s="963"/>
      <c r="DZ115" s="964"/>
    </row>
    <row r="116" spans="1:130" s="199" customFormat="1" ht="26.25" customHeight="1" x14ac:dyDescent="0.15">
      <c r="A116" s="956"/>
      <c r="B116" s="957"/>
      <c r="C116" s="965" t="s">
        <v>422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22</v>
      </c>
      <c r="AB116" s="959"/>
      <c r="AC116" s="959"/>
      <c r="AD116" s="959"/>
      <c r="AE116" s="960"/>
      <c r="AF116" s="961">
        <v>22</v>
      </c>
      <c r="AG116" s="959"/>
      <c r="AH116" s="959"/>
      <c r="AI116" s="959"/>
      <c r="AJ116" s="960"/>
      <c r="AK116" s="961">
        <v>44</v>
      </c>
      <c r="AL116" s="959"/>
      <c r="AM116" s="959"/>
      <c r="AN116" s="959"/>
      <c r="AO116" s="960"/>
      <c r="AP116" s="962">
        <v>0</v>
      </c>
      <c r="AQ116" s="963"/>
      <c r="AR116" s="963"/>
      <c r="AS116" s="963"/>
      <c r="AT116" s="964"/>
      <c r="AU116" s="900"/>
      <c r="AV116" s="901"/>
      <c r="AW116" s="901"/>
      <c r="AX116" s="901"/>
      <c r="AY116" s="901"/>
      <c r="AZ116" s="967" t="s">
        <v>423</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425</v>
      </c>
      <c r="Z117" s="886"/>
      <c r="AA117" s="976">
        <v>1098347</v>
      </c>
      <c r="AB117" s="977"/>
      <c r="AC117" s="977"/>
      <c r="AD117" s="977"/>
      <c r="AE117" s="978"/>
      <c r="AF117" s="979">
        <v>1057284</v>
      </c>
      <c r="AG117" s="977"/>
      <c r="AH117" s="977"/>
      <c r="AI117" s="977"/>
      <c r="AJ117" s="978"/>
      <c r="AK117" s="979">
        <v>1013368</v>
      </c>
      <c r="AL117" s="977"/>
      <c r="AM117" s="977"/>
      <c r="AN117" s="977"/>
      <c r="AO117" s="978"/>
      <c r="AP117" s="980"/>
      <c r="AQ117" s="981"/>
      <c r="AR117" s="981"/>
      <c r="AS117" s="981"/>
      <c r="AT117" s="982"/>
      <c r="AU117" s="900"/>
      <c r="AV117" s="901"/>
      <c r="AW117" s="901"/>
      <c r="AX117" s="901"/>
      <c r="AY117" s="901"/>
      <c r="AZ117" s="967" t="s">
        <v>426</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399</v>
      </c>
      <c r="AB118" s="885"/>
      <c r="AC118" s="885"/>
      <c r="AD118" s="885"/>
      <c r="AE118" s="886"/>
      <c r="AF118" s="884" t="s">
        <v>287</v>
      </c>
      <c r="AG118" s="885"/>
      <c r="AH118" s="885"/>
      <c r="AI118" s="885"/>
      <c r="AJ118" s="886"/>
      <c r="AK118" s="884" t="s">
        <v>286</v>
      </c>
      <c r="AL118" s="885"/>
      <c r="AM118" s="885"/>
      <c r="AN118" s="885"/>
      <c r="AO118" s="886"/>
      <c r="AP118" s="971" t="s">
        <v>400</v>
      </c>
      <c r="AQ118" s="972"/>
      <c r="AR118" s="972"/>
      <c r="AS118" s="972"/>
      <c r="AT118" s="973"/>
      <c r="AU118" s="900"/>
      <c r="AV118" s="901"/>
      <c r="AW118" s="901"/>
      <c r="AX118" s="901"/>
      <c r="AY118" s="901"/>
      <c r="AZ118" s="974" t="s">
        <v>428</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430</v>
      </c>
      <c r="BP119" s="1006"/>
      <c r="BQ119" s="997">
        <v>11479745</v>
      </c>
      <c r="BR119" s="998"/>
      <c r="BS119" s="998"/>
      <c r="BT119" s="998"/>
      <c r="BU119" s="998"/>
      <c r="BV119" s="998">
        <v>10889540</v>
      </c>
      <c r="BW119" s="998"/>
      <c r="BX119" s="998"/>
      <c r="BY119" s="998"/>
      <c r="BZ119" s="998"/>
      <c r="CA119" s="998">
        <v>10527672</v>
      </c>
      <c r="CB119" s="998"/>
      <c r="CC119" s="998"/>
      <c r="CD119" s="998"/>
      <c r="CE119" s="998"/>
      <c r="CF119" s="999"/>
      <c r="CG119" s="1000"/>
      <c r="CH119" s="1000"/>
      <c r="CI119" s="1000"/>
      <c r="CJ119" s="1001"/>
      <c r="CK119" s="947"/>
      <c r="CL119" s="948"/>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1797640</v>
      </c>
      <c r="DH119" s="984"/>
      <c r="DI119" s="984"/>
      <c r="DJ119" s="984"/>
      <c r="DK119" s="985"/>
      <c r="DL119" s="983">
        <v>1416165</v>
      </c>
      <c r="DM119" s="984"/>
      <c r="DN119" s="984"/>
      <c r="DO119" s="984"/>
      <c r="DP119" s="985"/>
      <c r="DQ119" s="983">
        <v>1241793</v>
      </c>
      <c r="DR119" s="984"/>
      <c r="DS119" s="984"/>
      <c r="DT119" s="984"/>
      <c r="DU119" s="985"/>
      <c r="DV119" s="986">
        <v>19.399999999999999</v>
      </c>
      <c r="DW119" s="987"/>
      <c r="DX119" s="987"/>
      <c r="DY119" s="987"/>
      <c r="DZ119" s="988"/>
    </row>
    <row r="120" spans="1:130" s="199" customFormat="1" ht="26.25" customHeight="1" x14ac:dyDescent="0.15">
      <c r="A120" s="1059"/>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432</v>
      </c>
      <c r="AV120" s="990"/>
      <c r="AW120" s="990"/>
      <c r="AX120" s="990"/>
      <c r="AY120" s="991"/>
      <c r="AZ120" s="940" t="s">
        <v>433</v>
      </c>
      <c r="BA120" s="889"/>
      <c r="BB120" s="889"/>
      <c r="BC120" s="889"/>
      <c r="BD120" s="889"/>
      <c r="BE120" s="889"/>
      <c r="BF120" s="889"/>
      <c r="BG120" s="889"/>
      <c r="BH120" s="889"/>
      <c r="BI120" s="889"/>
      <c r="BJ120" s="889"/>
      <c r="BK120" s="889"/>
      <c r="BL120" s="889"/>
      <c r="BM120" s="889"/>
      <c r="BN120" s="889"/>
      <c r="BO120" s="889"/>
      <c r="BP120" s="890"/>
      <c r="BQ120" s="926">
        <v>6189974</v>
      </c>
      <c r="BR120" s="927"/>
      <c r="BS120" s="927"/>
      <c r="BT120" s="927"/>
      <c r="BU120" s="927"/>
      <c r="BV120" s="927">
        <v>6206540</v>
      </c>
      <c r="BW120" s="927"/>
      <c r="BX120" s="927"/>
      <c r="BY120" s="927"/>
      <c r="BZ120" s="927"/>
      <c r="CA120" s="927">
        <v>7161077</v>
      </c>
      <c r="CB120" s="927"/>
      <c r="CC120" s="927"/>
      <c r="CD120" s="927"/>
      <c r="CE120" s="927"/>
      <c r="CF120" s="941">
        <v>111.9</v>
      </c>
      <c r="CG120" s="942"/>
      <c r="CH120" s="942"/>
      <c r="CI120" s="942"/>
      <c r="CJ120" s="942"/>
      <c r="CK120" s="1007" t="s">
        <v>434</v>
      </c>
      <c r="CL120" s="1008"/>
      <c r="CM120" s="1008"/>
      <c r="CN120" s="1008"/>
      <c r="CO120" s="1009"/>
      <c r="CP120" s="1015" t="s">
        <v>383</v>
      </c>
      <c r="CQ120" s="1016"/>
      <c r="CR120" s="1016"/>
      <c r="CS120" s="1016"/>
      <c r="CT120" s="1016"/>
      <c r="CU120" s="1016"/>
      <c r="CV120" s="1016"/>
      <c r="CW120" s="1016"/>
      <c r="CX120" s="1016"/>
      <c r="CY120" s="1016"/>
      <c r="CZ120" s="1016"/>
      <c r="DA120" s="1016"/>
      <c r="DB120" s="1016"/>
      <c r="DC120" s="1016"/>
      <c r="DD120" s="1016"/>
      <c r="DE120" s="1016"/>
      <c r="DF120" s="1017"/>
      <c r="DG120" s="926">
        <v>1311619</v>
      </c>
      <c r="DH120" s="927"/>
      <c r="DI120" s="927"/>
      <c r="DJ120" s="927"/>
      <c r="DK120" s="927"/>
      <c r="DL120" s="927">
        <v>1355820</v>
      </c>
      <c r="DM120" s="927"/>
      <c r="DN120" s="927"/>
      <c r="DO120" s="927"/>
      <c r="DP120" s="927"/>
      <c r="DQ120" s="927">
        <v>1419807</v>
      </c>
      <c r="DR120" s="927"/>
      <c r="DS120" s="927"/>
      <c r="DT120" s="927"/>
      <c r="DU120" s="927"/>
      <c r="DV120" s="928">
        <v>22.2</v>
      </c>
      <c r="DW120" s="928"/>
      <c r="DX120" s="928"/>
      <c r="DY120" s="928"/>
      <c r="DZ120" s="929"/>
    </row>
    <row r="121" spans="1:130" s="199" customFormat="1" ht="26.25" customHeight="1" x14ac:dyDescent="0.15">
      <c r="A121" s="1059"/>
      <c r="B121" s="946"/>
      <c r="C121" s="967" t="s">
        <v>435</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436</v>
      </c>
      <c r="BA121" s="950"/>
      <c r="BB121" s="950"/>
      <c r="BC121" s="950"/>
      <c r="BD121" s="950"/>
      <c r="BE121" s="950"/>
      <c r="BF121" s="950"/>
      <c r="BG121" s="950"/>
      <c r="BH121" s="950"/>
      <c r="BI121" s="950"/>
      <c r="BJ121" s="950"/>
      <c r="BK121" s="950"/>
      <c r="BL121" s="950"/>
      <c r="BM121" s="950"/>
      <c r="BN121" s="950"/>
      <c r="BO121" s="950"/>
      <c r="BP121" s="951"/>
      <c r="BQ121" s="919">
        <v>2138184</v>
      </c>
      <c r="BR121" s="920"/>
      <c r="BS121" s="920"/>
      <c r="BT121" s="920"/>
      <c r="BU121" s="920"/>
      <c r="BV121" s="920">
        <v>985432</v>
      </c>
      <c r="BW121" s="920"/>
      <c r="BX121" s="920"/>
      <c r="BY121" s="920"/>
      <c r="BZ121" s="920"/>
      <c r="CA121" s="920">
        <v>826967</v>
      </c>
      <c r="CB121" s="920"/>
      <c r="CC121" s="920"/>
      <c r="CD121" s="920"/>
      <c r="CE121" s="920"/>
      <c r="CF121" s="914">
        <v>12.9</v>
      </c>
      <c r="CG121" s="915"/>
      <c r="CH121" s="915"/>
      <c r="CI121" s="915"/>
      <c r="CJ121" s="915"/>
      <c r="CK121" s="1010"/>
      <c r="CL121" s="1011"/>
      <c r="CM121" s="1011"/>
      <c r="CN121" s="1011"/>
      <c r="CO121" s="1012"/>
      <c r="CP121" s="1020" t="s">
        <v>380</v>
      </c>
      <c r="CQ121" s="1021"/>
      <c r="CR121" s="1021"/>
      <c r="CS121" s="1021"/>
      <c r="CT121" s="1021"/>
      <c r="CU121" s="1021"/>
      <c r="CV121" s="1021"/>
      <c r="CW121" s="1021"/>
      <c r="CX121" s="1021"/>
      <c r="CY121" s="1021"/>
      <c r="CZ121" s="1021"/>
      <c r="DA121" s="1021"/>
      <c r="DB121" s="1021"/>
      <c r="DC121" s="1021"/>
      <c r="DD121" s="1021"/>
      <c r="DE121" s="1021"/>
      <c r="DF121" s="1022"/>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9" customFormat="1" ht="26.25" customHeight="1" x14ac:dyDescent="0.15">
      <c r="A122" s="1059"/>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437</v>
      </c>
      <c r="BA122" s="965"/>
      <c r="BB122" s="965"/>
      <c r="BC122" s="965"/>
      <c r="BD122" s="965"/>
      <c r="BE122" s="965"/>
      <c r="BF122" s="965"/>
      <c r="BG122" s="965"/>
      <c r="BH122" s="965"/>
      <c r="BI122" s="965"/>
      <c r="BJ122" s="965"/>
      <c r="BK122" s="965"/>
      <c r="BL122" s="965"/>
      <c r="BM122" s="965"/>
      <c r="BN122" s="965"/>
      <c r="BO122" s="965"/>
      <c r="BP122" s="966"/>
      <c r="BQ122" s="997">
        <v>6465912</v>
      </c>
      <c r="BR122" s="998"/>
      <c r="BS122" s="998"/>
      <c r="BT122" s="998"/>
      <c r="BU122" s="998"/>
      <c r="BV122" s="998">
        <v>6635958</v>
      </c>
      <c r="BW122" s="998"/>
      <c r="BX122" s="998"/>
      <c r="BY122" s="998"/>
      <c r="BZ122" s="998"/>
      <c r="CA122" s="998">
        <v>6932358</v>
      </c>
      <c r="CB122" s="998"/>
      <c r="CC122" s="998"/>
      <c r="CD122" s="998"/>
      <c r="CE122" s="998"/>
      <c r="CF122" s="1018">
        <v>108.4</v>
      </c>
      <c r="CG122" s="1019"/>
      <c r="CH122" s="1019"/>
      <c r="CI122" s="1019"/>
      <c r="CJ122" s="1019"/>
      <c r="CK122" s="1010"/>
      <c r="CL122" s="1011"/>
      <c r="CM122" s="1011"/>
      <c r="CN122" s="1011"/>
      <c r="CO122" s="1012"/>
      <c r="CP122" s="1020" t="s">
        <v>379</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9" customFormat="1" ht="26.25" customHeight="1" x14ac:dyDescent="0.15">
      <c r="A123" s="1059"/>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438</v>
      </c>
      <c r="BP123" s="1006"/>
      <c r="BQ123" s="1065">
        <v>14794070</v>
      </c>
      <c r="BR123" s="1066"/>
      <c r="BS123" s="1066"/>
      <c r="BT123" s="1066"/>
      <c r="BU123" s="1066"/>
      <c r="BV123" s="1066">
        <v>13827930</v>
      </c>
      <c r="BW123" s="1066"/>
      <c r="BX123" s="1066"/>
      <c r="BY123" s="1066"/>
      <c r="BZ123" s="1066"/>
      <c r="CA123" s="1066">
        <v>14920402</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x14ac:dyDescent="0.2">
      <c r="A124" s="1059"/>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439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111</v>
      </c>
      <c r="BR124" s="1028"/>
      <c r="BS124" s="1028"/>
      <c r="BT124" s="1028"/>
      <c r="BU124" s="1028"/>
      <c r="BV124" s="1028" t="s">
        <v>111</v>
      </c>
      <c r="BW124" s="1028"/>
      <c r="BX124" s="1028"/>
      <c r="BY124" s="1028"/>
      <c r="BZ124" s="1028"/>
      <c r="CA124" s="1028" t="s">
        <v>111</v>
      </c>
      <c r="CB124" s="1028"/>
      <c r="CC124" s="1028"/>
      <c r="CD124" s="1028"/>
      <c r="CE124" s="1028"/>
      <c r="CF124" s="1029"/>
      <c r="CG124" s="1030"/>
      <c r="CH124" s="1030"/>
      <c r="CI124" s="1030"/>
      <c r="CJ124" s="1031"/>
      <c r="CK124" s="1013"/>
      <c r="CL124" s="1013"/>
      <c r="CM124" s="1013"/>
      <c r="CN124" s="1013"/>
      <c r="CO124" s="1014"/>
      <c r="CP124" s="1020" t="s">
        <v>440</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441</v>
      </c>
      <c r="CL125" s="1008"/>
      <c r="CM125" s="1008"/>
      <c r="CN125" s="1008"/>
      <c r="CO125" s="1009"/>
      <c r="CP125" s="940" t="s">
        <v>442</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443</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444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445</v>
      </c>
      <c r="AY127" s="1033"/>
      <c r="AZ127" s="1033"/>
      <c r="BA127" s="1033"/>
      <c r="BB127" s="1033"/>
      <c r="BC127" s="1033"/>
      <c r="BD127" s="1033"/>
      <c r="BE127" s="1034"/>
      <c r="BF127" s="1035" t="s">
        <v>446</v>
      </c>
      <c r="BG127" s="1033"/>
      <c r="BH127" s="1033"/>
      <c r="BI127" s="1033"/>
      <c r="BJ127" s="1033"/>
      <c r="BK127" s="1033"/>
      <c r="BL127" s="1034"/>
      <c r="BM127" s="1035" t="s">
        <v>447</v>
      </c>
      <c r="BN127" s="1033"/>
      <c r="BO127" s="1033"/>
      <c r="BP127" s="1033"/>
      <c r="BQ127" s="1033"/>
      <c r="BR127" s="1033"/>
      <c r="BS127" s="1034"/>
      <c r="BT127" s="1035" t="s">
        <v>448</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449</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451</v>
      </c>
      <c r="X128" s="1045"/>
      <c r="Y128" s="1045"/>
      <c r="Z128" s="1046"/>
      <c r="AA128" s="1047">
        <v>194385</v>
      </c>
      <c r="AB128" s="1048"/>
      <c r="AC128" s="1048"/>
      <c r="AD128" s="1048"/>
      <c r="AE128" s="1049"/>
      <c r="AF128" s="1050">
        <v>183158</v>
      </c>
      <c r="AG128" s="1048"/>
      <c r="AH128" s="1048"/>
      <c r="AI128" s="1048"/>
      <c r="AJ128" s="1049"/>
      <c r="AK128" s="1050">
        <v>170298</v>
      </c>
      <c r="AL128" s="1048"/>
      <c r="AM128" s="1048"/>
      <c r="AN128" s="1048"/>
      <c r="AO128" s="1049"/>
      <c r="AP128" s="1051"/>
      <c r="AQ128" s="1052"/>
      <c r="AR128" s="1052"/>
      <c r="AS128" s="1052"/>
      <c r="AT128" s="1053"/>
      <c r="AU128" s="235"/>
      <c r="AV128" s="235"/>
      <c r="AW128" s="235"/>
      <c r="AX128" s="888" t="s">
        <v>452</v>
      </c>
      <c r="AY128" s="889"/>
      <c r="AZ128" s="889"/>
      <c r="BA128" s="889"/>
      <c r="BB128" s="889"/>
      <c r="BC128" s="889"/>
      <c r="BD128" s="889"/>
      <c r="BE128" s="890"/>
      <c r="BF128" s="1054" t="s">
        <v>111</v>
      </c>
      <c r="BG128" s="1055"/>
      <c r="BH128" s="1055"/>
      <c r="BI128" s="1055"/>
      <c r="BJ128" s="1055"/>
      <c r="BK128" s="1055"/>
      <c r="BL128" s="1056"/>
      <c r="BM128" s="1054">
        <v>14.06</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453</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454</v>
      </c>
      <c r="X129" s="1074"/>
      <c r="Y129" s="1074"/>
      <c r="Z129" s="1075"/>
      <c r="AA129" s="958">
        <v>6613643</v>
      </c>
      <c r="AB129" s="959"/>
      <c r="AC129" s="959"/>
      <c r="AD129" s="959"/>
      <c r="AE129" s="960"/>
      <c r="AF129" s="961">
        <v>6870724</v>
      </c>
      <c r="AG129" s="959"/>
      <c r="AH129" s="959"/>
      <c r="AI129" s="959"/>
      <c r="AJ129" s="960"/>
      <c r="AK129" s="961">
        <v>6949621</v>
      </c>
      <c r="AL129" s="959"/>
      <c r="AM129" s="959"/>
      <c r="AN129" s="959"/>
      <c r="AO129" s="960"/>
      <c r="AP129" s="1076"/>
      <c r="AQ129" s="1077"/>
      <c r="AR129" s="1077"/>
      <c r="AS129" s="1077"/>
      <c r="AT129" s="1078"/>
      <c r="AU129" s="237"/>
      <c r="AV129" s="237"/>
      <c r="AW129" s="237"/>
      <c r="AX129" s="1067" t="s">
        <v>455</v>
      </c>
      <c r="AY129" s="950"/>
      <c r="AZ129" s="950"/>
      <c r="BA129" s="950"/>
      <c r="BB129" s="950"/>
      <c r="BC129" s="950"/>
      <c r="BD129" s="950"/>
      <c r="BE129" s="951"/>
      <c r="BF129" s="1068" t="s">
        <v>111</v>
      </c>
      <c r="BG129" s="1069"/>
      <c r="BH129" s="1069"/>
      <c r="BI129" s="1069"/>
      <c r="BJ129" s="1069"/>
      <c r="BK129" s="1069"/>
      <c r="BL129" s="1070"/>
      <c r="BM129" s="1068">
        <v>19.059999999999999</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457</v>
      </c>
      <c r="X130" s="1074"/>
      <c r="Y130" s="1074"/>
      <c r="Z130" s="1075"/>
      <c r="AA130" s="958">
        <v>543214</v>
      </c>
      <c r="AB130" s="959"/>
      <c r="AC130" s="959"/>
      <c r="AD130" s="959"/>
      <c r="AE130" s="960"/>
      <c r="AF130" s="961">
        <v>547953</v>
      </c>
      <c r="AG130" s="959"/>
      <c r="AH130" s="959"/>
      <c r="AI130" s="959"/>
      <c r="AJ130" s="960"/>
      <c r="AK130" s="961">
        <v>552297</v>
      </c>
      <c r="AL130" s="959"/>
      <c r="AM130" s="959"/>
      <c r="AN130" s="959"/>
      <c r="AO130" s="960"/>
      <c r="AP130" s="1076"/>
      <c r="AQ130" s="1077"/>
      <c r="AR130" s="1077"/>
      <c r="AS130" s="1077"/>
      <c r="AT130" s="1078"/>
      <c r="AU130" s="237"/>
      <c r="AV130" s="237"/>
      <c r="AW130" s="237"/>
      <c r="AX130" s="1067" t="s">
        <v>458</v>
      </c>
      <c r="AY130" s="950"/>
      <c r="AZ130" s="950"/>
      <c r="BA130" s="950"/>
      <c r="BB130" s="950"/>
      <c r="BC130" s="950"/>
      <c r="BD130" s="950"/>
      <c r="BE130" s="951"/>
      <c r="BF130" s="1104">
        <v>5.2</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459</v>
      </c>
      <c r="X131" s="1112"/>
      <c r="Y131" s="1112"/>
      <c r="Z131" s="1113"/>
      <c r="AA131" s="1005">
        <v>6070429</v>
      </c>
      <c r="AB131" s="984"/>
      <c r="AC131" s="984"/>
      <c r="AD131" s="984"/>
      <c r="AE131" s="985"/>
      <c r="AF131" s="983">
        <v>6322771</v>
      </c>
      <c r="AG131" s="984"/>
      <c r="AH131" s="984"/>
      <c r="AI131" s="984"/>
      <c r="AJ131" s="985"/>
      <c r="AK131" s="983">
        <v>6397324</v>
      </c>
      <c r="AL131" s="984"/>
      <c r="AM131" s="984"/>
      <c r="AN131" s="984"/>
      <c r="AO131" s="985"/>
      <c r="AP131" s="1114"/>
      <c r="AQ131" s="1115"/>
      <c r="AR131" s="1115"/>
      <c r="AS131" s="1115"/>
      <c r="AT131" s="1116"/>
      <c r="AU131" s="237"/>
      <c r="AV131" s="237"/>
      <c r="AW131" s="237"/>
      <c r="AX131" s="1086" t="s">
        <v>460</v>
      </c>
      <c r="AY131" s="1037"/>
      <c r="AZ131" s="1037"/>
      <c r="BA131" s="1037"/>
      <c r="BB131" s="1037"/>
      <c r="BC131" s="1037"/>
      <c r="BD131" s="1037"/>
      <c r="BE131" s="1038"/>
      <c r="BF131" s="1087" t="s">
        <v>111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462</v>
      </c>
      <c r="W132" s="1097"/>
      <c r="X132" s="1097"/>
      <c r="Y132" s="1097"/>
      <c r="Z132" s="1098"/>
      <c r="AA132" s="1099">
        <v>5.9427101450000004</v>
      </c>
      <c r="AB132" s="1100"/>
      <c r="AC132" s="1100"/>
      <c r="AD132" s="1100"/>
      <c r="AE132" s="1101"/>
      <c r="AF132" s="1102">
        <v>5.1587033599999996</v>
      </c>
      <c r="AG132" s="1100"/>
      <c r="AH132" s="1100"/>
      <c r="AI132" s="1100"/>
      <c r="AJ132" s="1101"/>
      <c r="AK132" s="1102">
        <v>4.5452285989999996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463</v>
      </c>
      <c r="W133" s="1080"/>
      <c r="X133" s="1080"/>
      <c r="Y133" s="1080"/>
      <c r="Z133" s="1081"/>
      <c r="AA133" s="1082">
        <v>6.3</v>
      </c>
      <c r="AB133" s="1083"/>
      <c r="AC133" s="1083"/>
      <c r="AD133" s="1083"/>
      <c r="AE133" s="1084"/>
      <c r="AF133" s="1082">
        <v>5.8</v>
      </c>
      <c r="AG133" s="1083"/>
      <c r="AH133" s="1083"/>
      <c r="AI133" s="1083"/>
      <c r="AJ133" s="1084"/>
      <c r="AK133" s="1082">
        <v>5.2</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20" t="s">
        <v>466</v>
      </c>
      <c r="L7" s="256"/>
      <c r="M7" s="257" t="s">
        <v>467</v>
      </c>
      <c r="N7" s="258"/>
    </row>
    <row r="8" spans="1:16" x14ac:dyDescent="0.15">
      <c r="A8" s="250"/>
      <c r="B8" s="246"/>
      <c r="C8" s="246"/>
      <c r="D8" s="246"/>
      <c r="E8" s="246"/>
      <c r="F8" s="246"/>
      <c r="G8" s="259"/>
      <c r="H8" s="260"/>
      <c r="I8" s="260"/>
      <c r="J8" s="261"/>
      <c r="K8" s="1121"/>
      <c r="L8" s="262" t="s">
        <v>468</v>
      </c>
      <c r="M8" s="263" t="s">
        <v>469</v>
      </c>
      <c r="N8" s="264" t="s">
        <v>470</v>
      </c>
    </row>
    <row r="9" spans="1:16" x14ac:dyDescent="0.15">
      <c r="A9" s="250"/>
      <c r="B9" s="246"/>
      <c r="C9" s="246"/>
      <c r="D9" s="246"/>
      <c r="E9" s="246"/>
      <c r="F9" s="246"/>
      <c r="G9" s="1122" t="s">
        <v>471</v>
      </c>
      <c r="H9" s="1123"/>
      <c r="I9" s="1123"/>
      <c r="J9" s="1124"/>
      <c r="K9" s="265">
        <v>2149617</v>
      </c>
      <c r="L9" s="266">
        <v>73645</v>
      </c>
      <c r="M9" s="267">
        <v>55845</v>
      </c>
      <c r="N9" s="268">
        <v>31.9</v>
      </c>
    </row>
    <row r="10" spans="1:16" x14ac:dyDescent="0.15">
      <c r="A10" s="250"/>
      <c r="B10" s="246"/>
      <c r="C10" s="246"/>
      <c r="D10" s="246"/>
      <c r="E10" s="246"/>
      <c r="F10" s="246"/>
      <c r="G10" s="1122" t="s">
        <v>472</v>
      </c>
      <c r="H10" s="1123"/>
      <c r="I10" s="1123"/>
      <c r="J10" s="1124"/>
      <c r="K10" s="269">
        <v>181305</v>
      </c>
      <c r="L10" s="270">
        <v>6211</v>
      </c>
      <c r="M10" s="271">
        <v>5607</v>
      </c>
      <c r="N10" s="272">
        <v>10.8</v>
      </c>
    </row>
    <row r="11" spans="1:16" ht="13.5" customHeight="1" x14ac:dyDescent="0.15">
      <c r="A11" s="250"/>
      <c r="B11" s="246"/>
      <c r="C11" s="246"/>
      <c r="D11" s="246"/>
      <c r="E11" s="246"/>
      <c r="F11" s="246"/>
      <c r="G11" s="1122" t="s">
        <v>473</v>
      </c>
      <c r="H11" s="1123"/>
      <c r="I11" s="1123"/>
      <c r="J11" s="1124"/>
      <c r="K11" s="269">
        <v>316870</v>
      </c>
      <c r="L11" s="270">
        <v>10856</v>
      </c>
      <c r="M11" s="271">
        <v>8384</v>
      </c>
      <c r="N11" s="272">
        <v>29.5</v>
      </c>
    </row>
    <row r="12" spans="1:16" ht="13.5" customHeight="1" x14ac:dyDescent="0.15">
      <c r="A12" s="250"/>
      <c r="B12" s="246"/>
      <c r="C12" s="246"/>
      <c r="D12" s="246"/>
      <c r="E12" s="246"/>
      <c r="F12" s="246"/>
      <c r="G12" s="1122" t="s">
        <v>474</v>
      </c>
      <c r="H12" s="1123"/>
      <c r="I12" s="1123"/>
      <c r="J12" s="1124"/>
      <c r="K12" s="269" t="s">
        <v>475</v>
      </c>
      <c r="L12" s="270" t="s">
        <v>475</v>
      </c>
      <c r="M12" s="271">
        <v>147</v>
      </c>
      <c r="N12" s="272" t="s">
        <v>475</v>
      </c>
    </row>
    <row r="13" spans="1:16" ht="13.5" customHeight="1" x14ac:dyDescent="0.15">
      <c r="A13" s="250"/>
      <c r="B13" s="246"/>
      <c r="C13" s="246"/>
      <c r="D13" s="246"/>
      <c r="E13" s="246"/>
      <c r="F13" s="246"/>
      <c r="G13" s="1122" t="s">
        <v>476</v>
      </c>
      <c r="H13" s="1123"/>
      <c r="I13" s="1123"/>
      <c r="J13" s="1124"/>
      <c r="K13" s="269" t="s">
        <v>475</v>
      </c>
      <c r="L13" s="270" t="s">
        <v>475</v>
      </c>
      <c r="M13" s="271">
        <v>6</v>
      </c>
      <c r="N13" s="272" t="s">
        <v>475</v>
      </c>
    </row>
    <row r="14" spans="1:16" ht="13.5" customHeight="1" x14ac:dyDescent="0.15">
      <c r="A14" s="250"/>
      <c r="B14" s="246"/>
      <c r="C14" s="246"/>
      <c r="D14" s="246"/>
      <c r="E14" s="246"/>
      <c r="F14" s="246"/>
      <c r="G14" s="1122" t="s">
        <v>477</v>
      </c>
      <c r="H14" s="1123"/>
      <c r="I14" s="1123"/>
      <c r="J14" s="1124"/>
      <c r="K14" s="269">
        <v>86805</v>
      </c>
      <c r="L14" s="270">
        <v>2974</v>
      </c>
      <c r="M14" s="271">
        <v>2653</v>
      </c>
      <c r="N14" s="272">
        <v>12.1</v>
      </c>
    </row>
    <row r="15" spans="1:16" ht="13.5" customHeight="1" x14ac:dyDescent="0.15">
      <c r="A15" s="250"/>
      <c r="B15" s="246"/>
      <c r="C15" s="246"/>
      <c r="D15" s="246"/>
      <c r="E15" s="246"/>
      <c r="F15" s="246"/>
      <c r="G15" s="1122" t="s">
        <v>478</v>
      </c>
      <c r="H15" s="1123"/>
      <c r="I15" s="1123"/>
      <c r="J15" s="1124"/>
      <c r="K15" s="269">
        <v>73928</v>
      </c>
      <c r="L15" s="270">
        <v>2533</v>
      </c>
      <c r="M15" s="271">
        <v>1240</v>
      </c>
      <c r="N15" s="272">
        <v>104.3</v>
      </c>
    </row>
    <row r="16" spans="1:16" x14ac:dyDescent="0.15">
      <c r="A16" s="250"/>
      <c r="B16" s="246"/>
      <c r="C16" s="246"/>
      <c r="D16" s="246"/>
      <c r="E16" s="246"/>
      <c r="F16" s="246"/>
      <c r="G16" s="1125" t="s">
        <v>479</v>
      </c>
      <c r="H16" s="1126"/>
      <c r="I16" s="1126"/>
      <c r="J16" s="1127"/>
      <c r="K16" s="270">
        <v>-219021</v>
      </c>
      <c r="L16" s="270">
        <v>-7504</v>
      </c>
      <c r="M16" s="271">
        <v>-5294</v>
      </c>
      <c r="N16" s="272">
        <v>41.7</v>
      </c>
    </row>
    <row r="17" spans="1:16" x14ac:dyDescent="0.15">
      <c r="A17" s="250"/>
      <c r="B17" s="246"/>
      <c r="C17" s="246"/>
      <c r="D17" s="246"/>
      <c r="E17" s="246"/>
      <c r="F17" s="246"/>
      <c r="G17" s="1125" t="s">
        <v>170</v>
      </c>
      <c r="H17" s="1126"/>
      <c r="I17" s="1126"/>
      <c r="J17" s="1127"/>
      <c r="K17" s="270">
        <v>2589504</v>
      </c>
      <c r="L17" s="270">
        <v>88715</v>
      </c>
      <c r="M17" s="271">
        <v>68586</v>
      </c>
      <c r="N17" s="272">
        <v>29.3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17" t="s">
        <v>484</v>
      </c>
      <c r="H21" s="1118"/>
      <c r="I21" s="1118"/>
      <c r="J21" s="1119"/>
      <c r="K21" s="282">
        <v>7.57</v>
      </c>
      <c r="L21" s="283">
        <v>6.42</v>
      </c>
      <c r="M21" s="284">
        <v>1.1499999999999999</v>
      </c>
      <c r="N21" s="251"/>
      <c r="O21" s="285"/>
      <c r="P21" s="281"/>
    </row>
    <row r="22" spans="1:16" s="286" customFormat="1" x14ac:dyDescent="0.15">
      <c r="A22" s="281"/>
      <c r="B22" s="251"/>
      <c r="C22" s="251"/>
      <c r="D22" s="251"/>
      <c r="E22" s="251"/>
      <c r="F22" s="251"/>
      <c r="G22" s="1117" t="s">
        <v>485</v>
      </c>
      <c r="H22" s="1118"/>
      <c r="I22" s="1118"/>
      <c r="J22" s="1119"/>
      <c r="K22" s="287">
        <v>95.8</v>
      </c>
      <c r="L22" s="288">
        <v>97.3</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20" t="s">
        <v>466</v>
      </c>
      <c r="L30" s="256"/>
      <c r="M30" s="257" t="s">
        <v>467</v>
      </c>
      <c r="N30" s="258"/>
    </row>
    <row r="31" spans="1:16" x14ac:dyDescent="0.15">
      <c r="A31" s="250"/>
      <c r="B31" s="246"/>
      <c r="C31" s="246"/>
      <c r="D31" s="246"/>
      <c r="E31" s="246"/>
      <c r="F31" s="246"/>
      <c r="G31" s="259"/>
      <c r="H31" s="260"/>
      <c r="I31" s="260"/>
      <c r="J31" s="261"/>
      <c r="K31" s="1121"/>
      <c r="L31" s="262" t="s">
        <v>468</v>
      </c>
      <c r="M31" s="263" t="s">
        <v>469</v>
      </c>
      <c r="N31" s="264" t="s">
        <v>470</v>
      </c>
    </row>
    <row r="32" spans="1:16" ht="27" customHeight="1" x14ac:dyDescent="0.15">
      <c r="A32" s="250"/>
      <c r="B32" s="246"/>
      <c r="C32" s="246"/>
      <c r="D32" s="246"/>
      <c r="E32" s="246"/>
      <c r="F32" s="246"/>
      <c r="G32" s="1133" t="s">
        <v>489</v>
      </c>
      <c r="H32" s="1134"/>
      <c r="I32" s="1134"/>
      <c r="J32" s="1135"/>
      <c r="K32" s="296">
        <v>806053</v>
      </c>
      <c r="L32" s="296">
        <v>27615</v>
      </c>
      <c r="M32" s="297">
        <v>31128</v>
      </c>
      <c r="N32" s="298">
        <v>-11.3</v>
      </c>
    </row>
    <row r="33" spans="1:16" ht="13.5" customHeight="1" x14ac:dyDescent="0.15">
      <c r="A33" s="250"/>
      <c r="B33" s="246"/>
      <c r="C33" s="246"/>
      <c r="D33" s="246"/>
      <c r="E33" s="246"/>
      <c r="F33" s="246"/>
      <c r="G33" s="1133" t="s">
        <v>490</v>
      </c>
      <c r="H33" s="1134"/>
      <c r="I33" s="1134"/>
      <c r="J33" s="1135"/>
      <c r="K33" s="296" t="s">
        <v>475</v>
      </c>
      <c r="L33" s="296" t="s">
        <v>475</v>
      </c>
      <c r="M33" s="297" t="s">
        <v>475</v>
      </c>
      <c r="N33" s="298" t="s">
        <v>475</v>
      </c>
    </row>
    <row r="34" spans="1:16" ht="27" customHeight="1" x14ac:dyDescent="0.15">
      <c r="A34" s="250"/>
      <c r="B34" s="246"/>
      <c r="C34" s="246"/>
      <c r="D34" s="246"/>
      <c r="E34" s="246"/>
      <c r="F34" s="246"/>
      <c r="G34" s="1133" t="s">
        <v>491</v>
      </c>
      <c r="H34" s="1134"/>
      <c r="I34" s="1134"/>
      <c r="J34" s="1135"/>
      <c r="K34" s="296" t="s">
        <v>475</v>
      </c>
      <c r="L34" s="296" t="s">
        <v>475</v>
      </c>
      <c r="M34" s="297" t="s">
        <v>475</v>
      </c>
      <c r="N34" s="298" t="s">
        <v>475</v>
      </c>
    </row>
    <row r="35" spans="1:16" ht="27" customHeight="1" x14ac:dyDescent="0.15">
      <c r="A35" s="250"/>
      <c r="B35" s="246"/>
      <c r="C35" s="246"/>
      <c r="D35" s="246"/>
      <c r="E35" s="246"/>
      <c r="F35" s="246"/>
      <c r="G35" s="1133" t="s">
        <v>492</v>
      </c>
      <c r="H35" s="1134"/>
      <c r="I35" s="1134"/>
      <c r="J35" s="1135"/>
      <c r="K35" s="296">
        <v>95149</v>
      </c>
      <c r="L35" s="296">
        <v>3260</v>
      </c>
      <c r="M35" s="297">
        <v>9784</v>
      </c>
      <c r="N35" s="298">
        <v>-66.7</v>
      </c>
    </row>
    <row r="36" spans="1:16" ht="27" customHeight="1" x14ac:dyDescent="0.15">
      <c r="A36" s="250"/>
      <c r="B36" s="246"/>
      <c r="C36" s="246"/>
      <c r="D36" s="246"/>
      <c r="E36" s="246"/>
      <c r="F36" s="246"/>
      <c r="G36" s="1133" t="s">
        <v>493</v>
      </c>
      <c r="H36" s="1134"/>
      <c r="I36" s="1134"/>
      <c r="J36" s="1135"/>
      <c r="K36" s="296">
        <v>112122</v>
      </c>
      <c r="L36" s="296">
        <v>3841</v>
      </c>
      <c r="M36" s="297">
        <v>2611</v>
      </c>
      <c r="N36" s="298">
        <v>47.1</v>
      </c>
    </row>
    <row r="37" spans="1:16" ht="13.5" customHeight="1" x14ac:dyDescent="0.15">
      <c r="A37" s="250"/>
      <c r="B37" s="246"/>
      <c r="C37" s="246"/>
      <c r="D37" s="246"/>
      <c r="E37" s="246"/>
      <c r="F37" s="246"/>
      <c r="G37" s="1133" t="s">
        <v>494</v>
      </c>
      <c r="H37" s="1134"/>
      <c r="I37" s="1134"/>
      <c r="J37" s="1135"/>
      <c r="K37" s="296" t="s">
        <v>475</v>
      </c>
      <c r="L37" s="296" t="s">
        <v>475</v>
      </c>
      <c r="M37" s="297">
        <v>1177</v>
      </c>
      <c r="N37" s="298" t="s">
        <v>475</v>
      </c>
    </row>
    <row r="38" spans="1:16" ht="27" customHeight="1" x14ac:dyDescent="0.15">
      <c r="A38" s="250"/>
      <c r="B38" s="246"/>
      <c r="C38" s="246"/>
      <c r="D38" s="246"/>
      <c r="E38" s="246"/>
      <c r="F38" s="246"/>
      <c r="G38" s="1136" t="s">
        <v>495</v>
      </c>
      <c r="H38" s="1137"/>
      <c r="I38" s="1137"/>
      <c r="J38" s="1138"/>
      <c r="K38" s="299">
        <v>44</v>
      </c>
      <c r="L38" s="299">
        <v>2</v>
      </c>
      <c r="M38" s="300">
        <v>1</v>
      </c>
      <c r="N38" s="301">
        <v>100</v>
      </c>
      <c r="O38" s="295"/>
    </row>
    <row r="39" spans="1:16" x14ac:dyDescent="0.15">
      <c r="A39" s="250"/>
      <c r="B39" s="246"/>
      <c r="C39" s="246"/>
      <c r="D39" s="246"/>
      <c r="E39" s="246"/>
      <c r="F39" s="246"/>
      <c r="G39" s="1136" t="s">
        <v>496</v>
      </c>
      <c r="H39" s="1137"/>
      <c r="I39" s="1137"/>
      <c r="J39" s="1138"/>
      <c r="K39" s="302">
        <v>-170298</v>
      </c>
      <c r="L39" s="302">
        <v>-5834</v>
      </c>
      <c r="M39" s="303">
        <v>-3247</v>
      </c>
      <c r="N39" s="304">
        <v>79.7</v>
      </c>
      <c r="O39" s="295"/>
    </row>
    <row r="40" spans="1:16" ht="27" customHeight="1" x14ac:dyDescent="0.15">
      <c r="A40" s="250"/>
      <c r="B40" s="246"/>
      <c r="C40" s="246"/>
      <c r="D40" s="246"/>
      <c r="E40" s="246"/>
      <c r="F40" s="246"/>
      <c r="G40" s="1133" t="s">
        <v>497</v>
      </c>
      <c r="H40" s="1134"/>
      <c r="I40" s="1134"/>
      <c r="J40" s="1135"/>
      <c r="K40" s="302">
        <v>-552297</v>
      </c>
      <c r="L40" s="302">
        <v>-18921</v>
      </c>
      <c r="M40" s="303">
        <v>-28558</v>
      </c>
      <c r="N40" s="304">
        <v>-33.700000000000003</v>
      </c>
      <c r="O40" s="295"/>
    </row>
    <row r="41" spans="1:16" x14ac:dyDescent="0.15">
      <c r="A41" s="250"/>
      <c r="B41" s="246"/>
      <c r="C41" s="246"/>
      <c r="D41" s="246"/>
      <c r="E41" s="246"/>
      <c r="F41" s="246"/>
      <c r="G41" s="1139" t="s">
        <v>281</v>
      </c>
      <c r="H41" s="1140"/>
      <c r="I41" s="1140"/>
      <c r="J41" s="1141"/>
      <c r="K41" s="296">
        <v>290773</v>
      </c>
      <c r="L41" s="302">
        <v>9962</v>
      </c>
      <c r="M41" s="303">
        <v>12895</v>
      </c>
      <c r="N41" s="304">
        <v>-22.7</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28" t="s">
        <v>466</v>
      </c>
      <c r="J49" s="1130" t="s">
        <v>501</v>
      </c>
      <c r="K49" s="1131"/>
      <c r="L49" s="1131"/>
      <c r="M49" s="1131"/>
      <c r="N49" s="1132"/>
    </row>
    <row r="50" spans="1:14" x14ac:dyDescent="0.15">
      <c r="A50" s="250"/>
      <c r="B50" s="246"/>
      <c r="C50" s="246"/>
      <c r="D50" s="246"/>
      <c r="E50" s="246"/>
      <c r="F50" s="246"/>
      <c r="G50" s="314"/>
      <c r="H50" s="315"/>
      <c r="I50" s="1129"/>
      <c r="J50" s="316" t="s">
        <v>502</v>
      </c>
      <c r="K50" s="317" t="s">
        <v>503</v>
      </c>
      <c r="L50" s="318" t="s">
        <v>504</v>
      </c>
      <c r="M50" s="319" t="s">
        <v>505</v>
      </c>
      <c r="N50" s="320" t="s">
        <v>506</v>
      </c>
    </row>
    <row r="51" spans="1:14" x14ac:dyDescent="0.15">
      <c r="A51" s="250"/>
      <c r="B51" s="246"/>
      <c r="C51" s="246"/>
      <c r="D51" s="246"/>
      <c r="E51" s="246"/>
      <c r="F51" s="246"/>
      <c r="G51" s="312" t="s">
        <v>507</v>
      </c>
      <c r="H51" s="313"/>
      <c r="I51" s="321">
        <v>2778562</v>
      </c>
      <c r="J51" s="322">
        <v>98186</v>
      </c>
      <c r="K51" s="323">
        <v>-38.5</v>
      </c>
      <c r="L51" s="324">
        <v>46819</v>
      </c>
      <c r="M51" s="325">
        <v>9.3000000000000007</v>
      </c>
      <c r="N51" s="326">
        <v>-47.8</v>
      </c>
    </row>
    <row r="52" spans="1:14" x14ac:dyDescent="0.15">
      <c r="A52" s="250"/>
      <c r="B52" s="246"/>
      <c r="C52" s="246"/>
      <c r="D52" s="246"/>
      <c r="E52" s="246"/>
      <c r="F52" s="246"/>
      <c r="G52" s="327"/>
      <c r="H52" s="328" t="s">
        <v>508</v>
      </c>
      <c r="I52" s="329">
        <v>1502506</v>
      </c>
      <c r="J52" s="330">
        <v>53094</v>
      </c>
      <c r="K52" s="331">
        <v>-44.4</v>
      </c>
      <c r="L52" s="332">
        <v>24121</v>
      </c>
      <c r="M52" s="333">
        <v>9.5</v>
      </c>
      <c r="N52" s="334">
        <v>-53.9</v>
      </c>
    </row>
    <row r="53" spans="1:14" x14ac:dyDescent="0.15">
      <c r="A53" s="250"/>
      <c r="B53" s="246"/>
      <c r="C53" s="246"/>
      <c r="D53" s="246"/>
      <c r="E53" s="246"/>
      <c r="F53" s="246"/>
      <c r="G53" s="312" t="s">
        <v>509</v>
      </c>
      <c r="H53" s="313"/>
      <c r="I53" s="321">
        <v>3915095</v>
      </c>
      <c r="J53" s="322">
        <v>137054</v>
      </c>
      <c r="K53" s="323">
        <v>39.6</v>
      </c>
      <c r="L53" s="324">
        <v>53270</v>
      </c>
      <c r="M53" s="325">
        <v>13.8</v>
      </c>
      <c r="N53" s="326">
        <v>25.8</v>
      </c>
    </row>
    <row r="54" spans="1:14" x14ac:dyDescent="0.15">
      <c r="A54" s="250"/>
      <c r="B54" s="246"/>
      <c r="C54" s="246"/>
      <c r="D54" s="246"/>
      <c r="E54" s="246"/>
      <c r="F54" s="246"/>
      <c r="G54" s="327"/>
      <c r="H54" s="328" t="s">
        <v>508</v>
      </c>
      <c r="I54" s="329">
        <v>1235575</v>
      </c>
      <c r="J54" s="330">
        <v>43253</v>
      </c>
      <c r="K54" s="331">
        <v>-18.5</v>
      </c>
      <c r="L54" s="332">
        <v>24316</v>
      </c>
      <c r="M54" s="333">
        <v>0.8</v>
      </c>
      <c r="N54" s="334">
        <v>-19.3</v>
      </c>
    </row>
    <row r="55" spans="1:14" x14ac:dyDescent="0.15">
      <c r="A55" s="250"/>
      <c r="B55" s="246"/>
      <c r="C55" s="246"/>
      <c r="D55" s="246"/>
      <c r="E55" s="246"/>
      <c r="F55" s="246"/>
      <c r="G55" s="312" t="s">
        <v>510</v>
      </c>
      <c r="H55" s="313"/>
      <c r="I55" s="321">
        <v>2599014</v>
      </c>
      <c r="J55" s="322">
        <v>90050</v>
      </c>
      <c r="K55" s="323">
        <v>-34.299999999999997</v>
      </c>
      <c r="L55" s="324">
        <v>53292</v>
      </c>
      <c r="M55" s="325">
        <v>0</v>
      </c>
      <c r="N55" s="326">
        <v>-34.299999999999997</v>
      </c>
    </row>
    <row r="56" spans="1:14" x14ac:dyDescent="0.15">
      <c r="A56" s="250"/>
      <c r="B56" s="246"/>
      <c r="C56" s="246"/>
      <c r="D56" s="246"/>
      <c r="E56" s="246"/>
      <c r="F56" s="246"/>
      <c r="G56" s="327"/>
      <c r="H56" s="328" t="s">
        <v>508</v>
      </c>
      <c r="I56" s="329">
        <v>530460</v>
      </c>
      <c r="J56" s="330">
        <v>18379</v>
      </c>
      <c r="K56" s="331">
        <v>-57.5</v>
      </c>
      <c r="L56" s="332">
        <v>28900</v>
      </c>
      <c r="M56" s="333">
        <v>18.899999999999999</v>
      </c>
      <c r="N56" s="334">
        <v>-76.400000000000006</v>
      </c>
    </row>
    <row r="57" spans="1:14" x14ac:dyDescent="0.15">
      <c r="A57" s="250"/>
      <c r="B57" s="246"/>
      <c r="C57" s="246"/>
      <c r="D57" s="246"/>
      <c r="E57" s="246"/>
      <c r="F57" s="246"/>
      <c r="G57" s="312" t="s">
        <v>511</v>
      </c>
      <c r="H57" s="313"/>
      <c r="I57" s="321">
        <v>2798396</v>
      </c>
      <c r="J57" s="322">
        <v>96188</v>
      </c>
      <c r="K57" s="323">
        <v>6.8</v>
      </c>
      <c r="L57" s="324">
        <v>49919</v>
      </c>
      <c r="M57" s="325">
        <v>-6.3</v>
      </c>
      <c r="N57" s="326">
        <v>13.1</v>
      </c>
    </row>
    <row r="58" spans="1:14" x14ac:dyDescent="0.15">
      <c r="A58" s="250"/>
      <c r="B58" s="246"/>
      <c r="C58" s="246"/>
      <c r="D58" s="246"/>
      <c r="E58" s="246"/>
      <c r="F58" s="246"/>
      <c r="G58" s="327"/>
      <c r="H58" s="328" t="s">
        <v>508</v>
      </c>
      <c r="I58" s="329">
        <v>804082</v>
      </c>
      <c r="J58" s="330">
        <v>27638</v>
      </c>
      <c r="K58" s="331">
        <v>50.4</v>
      </c>
      <c r="L58" s="332">
        <v>26398</v>
      </c>
      <c r="M58" s="333">
        <v>-8.6999999999999993</v>
      </c>
      <c r="N58" s="334">
        <v>59.1</v>
      </c>
    </row>
    <row r="59" spans="1:14" x14ac:dyDescent="0.15">
      <c r="A59" s="250"/>
      <c r="B59" s="246"/>
      <c r="C59" s="246"/>
      <c r="D59" s="246"/>
      <c r="E59" s="246"/>
      <c r="F59" s="246"/>
      <c r="G59" s="312" t="s">
        <v>512</v>
      </c>
      <c r="H59" s="313"/>
      <c r="I59" s="321">
        <v>3851319</v>
      </c>
      <c r="J59" s="322">
        <v>131944</v>
      </c>
      <c r="K59" s="323">
        <v>37.200000000000003</v>
      </c>
      <c r="L59" s="324">
        <v>47738</v>
      </c>
      <c r="M59" s="325">
        <v>-4.4000000000000004</v>
      </c>
      <c r="N59" s="326">
        <v>41.6</v>
      </c>
    </row>
    <row r="60" spans="1:14" x14ac:dyDescent="0.15">
      <c r="A60" s="250"/>
      <c r="B60" s="246"/>
      <c r="C60" s="246"/>
      <c r="D60" s="246"/>
      <c r="E60" s="246"/>
      <c r="F60" s="246"/>
      <c r="G60" s="327"/>
      <c r="H60" s="328" t="s">
        <v>508</v>
      </c>
      <c r="I60" s="335">
        <v>847595</v>
      </c>
      <c r="J60" s="330">
        <v>29038</v>
      </c>
      <c r="K60" s="331">
        <v>5.0999999999999996</v>
      </c>
      <c r="L60" s="332">
        <v>24937</v>
      </c>
      <c r="M60" s="333">
        <v>-5.5</v>
      </c>
      <c r="N60" s="334">
        <v>10.6</v>
      </c>
    </row>
    <row r="61" spans="1:14" x14ac:dyDescent="0.15">
      <c r="A61" s="250"/>
      <c r="B61" s="246"/>
      <c r="C61" s="246"/>
      <c r="D61" s="246"/>
      <c r="E61" s="246"/>
      <c r="F61" s="246"/>
      <c r="G61" s="312" t="s">
        <v>513</v>
      </c>
      <c r="H61" s="336"/>
      <c r="I61" s="337">
        <v>3188477</v>
      </c>
      <c r="J61" s="338">
        <v>110684</v>
      </c>
      <c r="K61" s="339">
        <v>2.2000000000000002</v>
      </c>
      <c r="L61" s="340">
        <v>50208</v>
      </c>
      <c r="M61" s="341">
        <v>2.5</v>
      </c>
      <c r="N61" s="326">
        <v>-0.3</v>
      </c>
    </row>
    <row r="62" spans="1:14" x14ac:dyDescent="0.15">
      <c r="A62" s="250"/>
      <c r="B62" s="246"/>
      <c r="C62" s="246"/>
      <c r="D62" s="246"/>
      <c r="E62" s="246"/>
      <c r="F62" s="246"/>
      <c r="G62" s="327"/>
      <c r="H62" s="328" t="s">
        <v>508</v>
      </c>
      <c r="I62" s="329">
        <v>984044</v>
      </c>
      <c r="J62" s="330">
        <v>34280</v>
      </c>
      <c r="K62" s="331">
        <v>-13</v>
      </c>
      <c r="L62" s="332">
        <v>25734</v>
      </c>
      <c r="M62" s="333">
        <v>3</v>
      </c>
      <c r="N62" s="334">
        <v>-16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2" t="s">
        <v>3</v>
      </c>
      <c r="D47" s="1142"/>
      <c r="E47" s="1143"/>
      <c r="F47" s="11">
        <v>30.73</v>
      </c>
      <c r="G47" s="12">
        <v>32.69</v>
      </c>
      <c r="H47" s="12">
        <v>36.5</v>
      </c>
      <c r="I47" s="12">
        <v>37.32</v>
      </c>
      <c r="J47" s="13">
        <v>33.53</v>
      </c>
    </row>
    <row r="48" spans="2:10" ht="57.75" customHeight="1" x14ac:dyDescent="0.15">
      <c r="B48" s="14"/>
      <c r="C48" s="1144" t="s">
        <v>4</v>
      </c>
      <c r="D48" s="1144"/>
      <c r="E48" s="1145"/>
      <c r="F48" s="15">
        <v>5.24</v>
      </c>
      <c r="G48" s="16">
        <v>9.17</v>
      </c>
      <c r="H48" s="16">
        <v>5.41</v>
      </c>
      <c r="I48" s="16">
        <v>6.13</v>
      </c>
      <c r="J48" s="17">
        <v>2.84</v>
      </c>
    </row>
    <row r="49" spans="2:10" ht="57.75" customHeight="1" thickBot="1" x14ac:dyDescent="0.2">
      <c r="B49" s="18"/>
      <c r="C49" s="1146" t="s">
        <v>5</v>
      </c>
      <c r="D49" s="1146"/>
      <c r="E49" s="1147"/>
      <c r="F49" s="19">
        <v>3.32</v>
      </c>
      <c r="G49" s="20">
        <v>6.42</v>
      </c>
      <c r="H49" s="20">
        <v>0.25</v>
      </c>
      <c r="I49" s="20">
        <v>3.12</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4" t="s">
        <v>521</v>
      </c>
      <c r="D34" s="1154"/>
      <c r="E34" s="1155"/>
      <c r="F34" s="32">
        <v>30.18</v>
      </c>
      <c r="G34" s="33">
        <v>29.37</v>
      </c>
      <c r="H34" s="33">
        <v>31.76</v>
      </c>
      <c r="I34" s="33">
        <v>33.29</v>
      </c>
      <c r="J34" s="34">
        <v>34.979999999999997</v>
      </c>
      <c r="K34" s="22"/>
      <c r="L34" s="22"/>
      <c r="M34" s="22"/>
      <c r="N34" s="22"/>
      <c r="O34" s="22"/>
      <c r="P34" s="22"/>
    </row>
    <row r="35" spans="1:16" ht="39" customHeight="1" x14ac:dyDescent="0.15">
      <c r="A35" s="22"/>
      <c r="B35" s="35"/>
      <c r="C35" s="1148" t="s">
        <v>522</v>
      </c>
      <c r="D35" s="1149"/>
      <c r="E35" s="1150"/>
      <c r="F35" s="36">
        <v>2.09</v>
      </c>
      <c r="G35" s="37">
        <v>2.08</v>
      </c>
      <c r="H35" s="37">
        <v>2.4700000000000002</v>
      </c>
      <c r="I35" s="37">
        <v>1.96</v>
      </c>
      <c r="J35" s="38">
        <v>5.22</v>
      </c>
      <c r="K35" s="22"/>
      <c r="L35" s="22"/>
      <c r="M35" s="22"/>
      <c r="N35" s="22"/>
      <c r="O35" s="22"/>
      <c r="P35" s="22"/>
    </row>
    <row r="36" spans="1:16" ht="39" customHeight="1" x14ac:dyDescent="0.15">
      <c r="A36" s="22"/>
      <c r="B36" s="35"/>
      <c r="C36" s="1148" t="s">
        <v>523</v>
      </c>
      <c r="D36" s="1149"/>
      <c r="E36" s="1150"/>
      <c r="F36" s="36">
        <v>5.87</v>
      </c>
      <c r="G36" s="37">
        <v>9.4600000000000009</v>
      </c>
      <c r="H36" s="37">
        <v>6.02</v>
      </c>
      <c r="I36" s="37">
        <v>6.88</v>
      </c>
      <c r="J36" s="38">
        <v>2.89</v>
      </c>
      <c r="K36" s="22"/>
      <c r="L36" s="22"/>
      <c r="M36" s="22"/>
      <c r="N36" s="22"/>
      <c r="O36" s="22"/>
      <c r="P36" s="22"/>
    </row>
    <row r="37" spans="1:16" ht="39" customHeight="1" x14ac:dyDescent="0.15">
      <c r="A37" s="22"/>
      <c r="B37" s="35"/>
      <c r="C37" s="1148" t="s">
        <v>524</v>
      </c>
      <c r="D37" s="1149"/>
      <c r="E37" s="1150"/>
      <c r="F37" s="36">
        <v>0.23</v>
      </c>
      <c r="G37" s="37">
        <v>0.64</v>
      </c>
      <c r="H37" s="37">
        <v>0.4</v>
      </c>
      <c r="I37" s="37">
        <v>0.46</v>
      </c>
      <c r="J37" s="38">
        <v>2.75</v>
      </c>
      <c r="K37" s="22"/>
      <c r="L37" s="22"/>
      <c r="M37" s="22"/>
      <c r="N37" s="22"/>
      <c r="O37" s="22"/>
      <c r="P37" s="22"/>
    </row>
    <row r="38" spans="1:16" ht="39" customHeight="1" x14ac:dyDescent="0.15">
      <c r="A38" s="22"/>
      <c r="B38" s="35"/>
      <c r="C38" s="1148" t="s">
        <v>525</v>
      </c>
      <c r="D38" s="1149"/>
      <c r="E38" s="1150"/>
      <c r="F38" s="36">
        <v>0.04</v>
      </c>
      <c r="G38" s="37">
        <v>0.06</v>
      </c>
      <c r="H38" s="37">
        <v>0.05</v>
      </c>
      <c r="I38" s="37">
        <v>0.12</v>
      </c>
      <c r="J38" s="38">
        <v>0.03</v>
      </c>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526</v>
      </c>
      <c r="D42" s="1149"/>
      <c r="E42" s="1150"/>
      <c r="F42" s="36" t="s">
        <v>475</v>
      </c>
      <c r="G42" s="37" t="s">
        <v>475</v>
      </c>
      <c r="H42" s="37" t="s">
        <v>475</v>
      </c>
      <c r="I42" s="37" t="s">
        <v>475</v>
      </c>
      <c r="J42" s="38" t="s">
        <v>475</v>
      </c>
      <c r="K42" s="22"/>
      <c r="L42" s="22"/>
      <c r="M42" s="22"/>
      <c r="N42" s="22"/>
      <c r="O42" s="22"/>
      <c r="P42" s="22"/>
    </row>
    <row r="43" spans="1:16" ht="39" customHeight="1" thickBot="1" x14ac:dyDescent="0.2">
      <c r="A43" s="22"/>
      <c r="B43" s="40"/>
      <c r="C43" s="1151" t="s">
        <v>527</v>
      </c>
      <c r="D43" s="1152"/>
      <c r="E43" s="115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804</v>
      </c>
      <c r="L45" s="60">
        <v>783</v>
      </c>
      <c r="M45" s="60">
        <v>911</v>
      </c>
      <c r="N45" s="60">
        <v>850</v>
      </c>
      <c r="O45" s="61">
        <v>806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x14ac:dyDescent="0.15">
      <c r="A48" s="48"/>
      <c r="B48" s="1166"/>
      <c r="C48" s="1167"/>
      <c r="D48" s="62"/>
      <c r="E48" s="1158" t="s">
        <v>15</v>
      </c>
      <c r="F48" s="1158"/>
      <c r="G48" s="1158"/>
      <c r="H48" s="1158"/>
      <c r="I48" s="1158"/>
      <c r="J48" s="1159"/>
      <c r="K48" s="63">
        <v>99</v>
      </c>
      <c r="L48" s="64">
        <v>94</v>
      </c>
      <c r="M48" s="64">
        <v>99</v>
      </c>
      <c r="N48" s="64">
        <v>100</v>
      </c>
      <c r="O48" s="65">
        <v>95</v>
      </c>
      <c r="P48" s="48"/>
      <c r="Q48" s="48"/>
      <c r="R48" s="48"/>
      <c r="S48" s="48"/>
      <c r="T48" s="48"/>
      <c r="U48" s="48"/>
    </row>
    <row r="49" spans="1:21" ht="30.75" customHeight="1" x14ac:dyDescent="0.15">
      <c r="A49" s="48"/>
      <c r="B49" s="1166"/>
      <c r="C49" s="1167"/>
      <c r="D49" s="62"/>
      <c r="E49" s="1158" t="s">
        <v>16</v>
      </c>
      <c r="F49" s="1158"/>
      <c r="G49" s="1158"/>
      <c r="H49" s="1158"/>
      <c r="I49" s="1158"/>
      <c r="J49" s="1159"/>
      <c r="K49" s="63">
        <v>101</v>
      </c>
      <c r="L49" s="64">
        <v>112</v>
      </c>
      <c r="M49" s="64">
        <v>88</v>
      </c>
      <c r="N49" s="64">
        <v>107</v>
      </c>
      <c r="O49" s="65">
        <v>112</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475</v>
      </c>
      <c r="L50" s="64" t="s">
        <v>475</v>
      </c>
      <c r="M50" s="64" t="s">
        <v>475</v>
      </c>
      <c r="N50" s="64" t="s">
        <v>475</v>
      </c>
      <c r="O50" s="65" t="s">
        <v>475</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601</v>
      </c>
      <c r="L52" s="64">
        <v>603</v>
      </c>
      <c r="M52" s="64">
        <v>737</v>
      </c>
      <c r="N52" s="64">
        <v>731</v>
      </c>
      <c r="O52" s="65">
        <v>722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403</v>
      </c>
      <c r="L53" s="69">
        <v>386</v>
      </c>
      <c r="M53" s="69">
        <v>361</v>
      </c>
      <c r="N53" s="69">
        <v>326</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2" t="s">
        <v>24</v>
      </c>
      <c r="C41" s="1173"/>
      <c r="D41" s="81"/>
      <c r="E41" s="1178" t="s">
        <v>25</v>
      </c>
      <c r="F41" s="1178"/>
      <c r="G41" s="1178"/>
      <c r="H41" s="1179"/>
      <c r="I41" s="82">
        <v>7562</v>
      </c>
      <c r="J41" s="83">
        <v>7298</v>
      </c>
      <c r="K41" s="83">
        <v>6910</v>
      </c>
      <c r="L41" s="83">
        <v>6619</v>
      </c>
      <c r="M41" s="84">
        <v>6621</v>
      </c>
    </row>
    <row r="42" spans="2:13" ht="27.75" customHeight="1" x14ac:dyDescent="0.15">
      <c r="B42" s="1174"/>
      <c r="C42" s="1175"/>
      <c r="D42" s="85"/>
      <c r="E42" s="1180" t="s">
        <v>26</v>
      </c>
      <c r="F42" s="1180"/>
      <c r="G42" s="1180"/>
      <c r="H42" s="1181"/>
      <c r="I42" s="86">
        <v>2166</v>
      </c>
      <c r="J42" s="87">
        <v>1873</v>
      </c>
      <c r="K42" s="87">
        <v>1911</v>
      </c>
      <c r="L42" s="87">
        <v>1529</v>
      </c>
      <c r="M42" s="88">
        <v>1285</v>
      </c>
    </row>
    <row r="43" spans="2:13" ht="27.75" customHeight="1" x14ac:dyDescent="0.15">
      <c r="B43" s="1174"/>
      <c r="C43" s="1175"/>
      <c r="D43" s="85"/>
      <c r="E43" s="1180" t="s">
        <v>27</v>
      </c>
      <c r="F43" s="1180"/>
      <c r="G43" s="1180"/>
      <c r="H43" s="1181"/>
      <c r="I43" s="86">
        <v>1208</v>
      </c>
      <c r="J43" s="87">
        <v>1231</v>
      </c>
      <c r="K43" s="87">
        <v>1312</v>
      </c>
      <c r="L43" s="87">
        <v>1356</v>
      </c>
      <c r="M43" s="88">
        <v>1420</v>
      </c>
    </row>
    <row r="44" spans="2:13" ht="27.75" customHeight="1" x14ac:dyDescent="0.15">
      <c r="B44" s="1174"/>
      <c r="C44" s="1175"/>
      <c r="D44" s="85"/>
      <c r="E44" s="1180" t="s">
        <v>28</v>
      </c>
      <c r="F44" s="1180"/>
      <c r="G44" s="1180"/>
      <c r="H44" s="1181"/>
      <c r="I44" s="86">
        <v>815</v>
      </c>
      <c r="J44" s="87">
        <v>746</v>
      </c>
      <c r="K44" s="87">
        <v>745</v>
      </c>
      <c r="L44" s="87">
        <v>792</v>
      </c>
      <c r="M44" s="88">
        <v>727</v>
      </c>
    </row>
    <row r="45" spans="2:13" ht="27.75" customHeight="1" x14ac:dyDescent="0.15">
      <c r="B45" s="1174"/>
      <c r="C45" s="1175"/>
      <c r="D45" s="85"/>
      <c r="E45" s="1180" t="s">
        <v>29</v>
      </c>
      <c r="F45" s="1180"/>
      <c r="G45" s="1180"/>
      <c r="H45" s="1181"/>
      <c r="I45" s="86">
        <v>1165</v>
      </c>
      <c r="J45" s="87">
        <v>856</v>
      </c>
      <c r="K45" s="87">
        <v>603</v>
      </c>
      <c r="L45" s="87">
        <v>594</v>
      </c>
      <c r="M45" s="88">
        <v>475</v>
      </c>
    </row>
    <row r="46" spans="2:13" ht="27.75" customHeight="1" x14ac:dyDescent="0.15">
      <c r="B46" s="1174"/>
      <c r="C46" s="1175"/>
      <c r="D46" s="89"/>
      <c r="E46" s="1180" t="s">
        <v>30</v>
      </c>
      <c r="F46" s="1180"/>
      <c r="G46" s="1180"/>
      <c r="H46" s="1181"/>
      <c r="I46" s="86" t="s">
        <v>475</v>
      </c>
      <c r="J46" s="87" t="s">
        <v>475</v>
      </c>
      <c r="K46" s="87" t="s">
        <v>475</v>
      </c>
      <c r="L46" s="87" t="s">
        <v>475</v>
      </c>
      <c r="M46" s="88" t="s">
        <v>475</v>
      </c>
    </row>
    <row r="47" spans="2:13" ht="27.75" customHeight="1" x14ac:dyDescent="0.15">
      <c r="B47" s="1174"/>
      <c r="C47" s="1175"/>
      <c r="D47" s="90"/>
      <c r="E47" s="1182" t="s">
        <v>31</v>
      </c>
      <c r="F47" s="1183"/>
      <c r="G47" s="1183"/>
      <c r="H47" s="1184"/>
      <c r="I47" s="86" t="s">
        <v>475</v>
      </c>
      <c r="J47" s="87" t="s">
        <v>475</v>
      </c>
      <c r="K47" s="87" t="s">
        <v>475</v>
      </c>
      <c r="L47" s="87" t="s">
        <v>475</v>
      </c>
      <c r="M47" s="88" t="s">
        <v>475</v>
      </c>
    </row>
    <row r="48" spans="2:13" ht="27.75" customHeight="1" x14ac:dyDescent="0.15">
      <c r="B48" s="1174"/>
      <c r="C48" s="1175"/>
      <c r="D48" s="85"/>
      <c r="E48" s="1180" t="s">
        <v>32</v>
      </c>
      <c r="F48" s="1180"/>
      <c r="G48" s="1180"/>
      <c r="H48" s="1181"/>
      <c r="I48" s="86" t="s">
        <v>475</v>
      </c>
      <c r="J48" s="87" t="s">
        <v>475</v>
      </c>
      <c r="K48" s="87" t="s">
        <v>475</v>
      </c>
      <c r="L48" s="87" t="s">
        <v>475</v>
      </c>
      <c r="M48" s="88" t="s">
        <v>475</v>
      </c>
    </row>
    <row r="49" spans="2:13" ht="27.75" customHeight="1" x14ac:dyDescent="0.15">
      <c r="B49" s="1176"/>
      <c r="C49" s="1177"/>
      <c r="D49" s="85"/>
      <c r="E49" s="1180" t="s">
        <v>33</v>
      </c>
      <c r="F49" s="1180"/>
      <c r="G49" s="1180"/>
      <c r="H49" s="1181"/>
      <c r="I49" s="86" t="s">
        <v>475</v>
      </c>
      <c r="J49" s="87" t="s">
        <v>475</v>
      </c>
      <c r="K49" s="87" t="s">
        <v>475</v>
      </c>
      <c r="L49" s="87" t="s">
        <v>475</v>
      </c>
      <c r="M49" s="88" t="s">
        <v>475</v>
      </c>
    </row>
    <row r="50" spans="2:13" ht="27.75" customHeight="1" x14ac:dyDescent="0.15">
      <c r="B50" s="1185" t="s">
        <v>34</v>
      </c>
      <c r="C50" s="1186"/>
      <c r="D50" s="91"/>
      <c r="E50" s="1180" t="s">
        <v>35</v>
      </c>
      <c r="F50" s="1180"/>
      <c r="G50" s="1180"/>
      <c r="H50" s="1181"/>
      <c r="I50" s="86">
        <v>6416</v>
      </c>
      <c r="J50" s="87">
        <v>6124</v>
      </c>
      <c r="K50" s="87">
        <v>6190</v>
      </c>
      <c r="L50" s="87">
        <v>6207</v>
      </c>
      <c r="M50" s="88">
        <v>7161</v>
      </c>
    </row>
    <row r="51" spans="2:13" ht="27.75" customHeight="1" x14ac:dyDescent="0.15">
      <c r="B51" s="1174"/>
      <c r="C51" s="1175"/>
      <c r="D51" s="85"/>
      <c r="E51" s="1180" t="s">
        <v>36</v>
      </c>
      <c r="F51" s="1180"/>
      <c r="G51" s="1180"/>
      <c r="H51" s="1181"/>
      <c r="I51" s="86">
        <v>248</v>
      </c>
      <c r="J51" s="87">
        <v>1332</v>
      </c>
      <c r="K51" s="87">
        <v>2138</v>
      </c>
      <c r="L51" s="87">
        <v>985</v>
      </c>
      <c r="M51" s="88">
        <v>827</v>
      </c>
    </row>
    <row r="52" spans="2:13" ht="27.75" customHeight="1" x14ac:dyDescent="0.15">
      <c r="B52" s="1176"/>
      <c r="C52" s="1177"/>
      <c r="D52" s="85"/>
      <c r="E52" s="1180" t="s">
        <v>37</v>
      </c>
      <c r="F52" s="1180"/>
      <c r="G52" s="1180"/>
      <c r="H52" s="1181"/>
      <c r="I52" s="86">
        <v>6163</v>
      </c>
      <c r="J52" s="87">
        <v>6360</v>
      </c>
      <c r="K52" s="87">
        <v>6466</v>
      </c>
      <c r="L52" s="87">
        <v>6636</v>
      </c>
      <c r="M52" s="88">
        <v>6932</v>
      </c>
    </row>
    <row r="53" spans="2:13" ht="27.75" customHeight="1" thickBot="1" x14ac:dyDescent="0.2">
      <c r="B53" s="1187" t="s">
        <v>21</v>
      </c>
      <c r="C53" s="1188"/>
      <c r="D53" s="92"/>
      <c r="E53" s="1189" t="s">
        <v>38</v>
      </c>
      <c r="F53" s="1189"/>
      <c r="G53" s="1189"/>
      <c r="H53" s="1190"/>
      <c r="I53" s="93">
        <v>89</v>
      </c>
      <c r="J53" s="94">
        <v>-1812</v>
      </c>
      <c r="K53" s="94">
        <v>-3314</v>
      </c>
      <c r="L53" s="94">
        <v>-2938</v>
      </c>
      <c r="M53" s="95">
        <v>-4393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98186</v>
      </c>
      <c r="E3" s="118"/>
      <c r="F3" s="119">
        <v>46819</v>
      </c>
      <c r="G3" s="120"/>
      <c r="H3" s="121"/>
    </row>
    <row r="4" spans="1:8" x14ac:dyDescent="0.15">
      <c r="A4" s="122"/>
      <c r="B4" s="123"/>
      <c r="C4" s="124"/>
      <c r="D4" s="125">
        <v>53094</v>
      </c>
      <c r="E4" s="126"/>
      <c r="F4" s="127">
        <v>24121</v>
      </c>
      <c r="G4" s="128"/>
      <c r="H4" s="129"/>
    </row>
    <row r="5" spans="1:8" x14ac:dyDescent="0.15">
      <c r="A5" s="110" t="s">
        <v>509</v>
      </c>
      <c r="B5" s="115"/>
      <c r="C5" s="116"/>
      <c r="D5" s="117">
        <v>137054</v>
      </c>
      <c r="E5" s="118"/>
      <c r="F5" s="119">
        <v>53270</v>
      </c>
      <c r="G5" s="120"/>
      <c r="H5" s="121"/>
    </row>
    <row r="6" spans="1:8" x14ac:dyDescent="0.15">
      <c r="A6" s="122"/>
      <c r="B6" s="123"/>
      <c r="C6" s="124"/>
      <c r="D6" s="125">
        <v>43253</v>
      </c>
      <c r="E6" s="126"/>
      <c r="F6" s="127">
        <v>24316</v>
      </c>
      <c r="G6" s="128"/>
      <c r="H6" s="129"/>
    </row>
    <row r="7" spans="1:8" x14ac:dyDescent="0.15">
      <c r="A7" s="110" t="s">
        <v>510</v>
      </c>
      <c r="B7" s="115"/>
      <c r="C7" s="116"/>
      <c r="D7" s="117">
        <v>90050</v>
      </c>
      <c r="E7" s="118"/>
      <c r="F7" s="119">
        <v>53292</v>
      </c>
      <c r="G7" s="120"/>
      <c r="H7" s="121"/>
    </row>
    <row r="8" spans="1:8" x14ac:dyDescent="0.15">
      <c r="A8" s="122"/>
      <c r="B8" s="123"/>
      <c r="C8" s="124"/>
      <c r="D8" s="125">
        <v>18379</v>
      </c>
      <c r="E8" s="126"/>
      <c r="F8" s="127">
        <v>28900</v>
      </c>
      <c r="G8" s="128"/>
      <c r="H8" s="129"/>
    </row>
    <row r="9" spans="1:8" x14ac:dyDescent="0.15">
      <c r="A9" s="110" t="s">
        <v>511</v>
      </c>
      <c r="B9" s="115"/>
      <c r="C9" s="116"/>
      <c r="D9" s="117">
        <v>96188</v>
      </c>
      <c r="E9" s="118"/>
      <c r="F9" s="119">
        <v>49919</v>
      </c>
      <c r="G9" s="120"/>
      <c r="H9" s="121"/>
    </row>
    <row r="10" spans="1:8" x14ac:dyDescent="0.15">
      <c r="A10" s="122"/>
      <c r="B10" s="123"/>
      <c r="C10" s="124"/>
      <c r="D10" s="125">
        <v>27638</v>
      </c>
      <c r="E10" s="126"/>
      <c r="F10" s="127">
        <v>26398</v>
      </c>
      <c r="G10" s="128"/>
      <c r="H10" s="129"/>
    </row>
    <row r="11" spans="1:8" x14ac:dyDescent="0.15">
      <c r="A11" s="110" t="s">
        <v>512</v>
      </c>
      <c r="B11" s="115"/>
      <c r="C11" s="116"/>
      <c r="D11" s="117">
        <v>131944</v>
      </c>
      <c r="E11" s="118"/>
      <c r="F11" s="119">
        <v>47738</v>
      </c>
      <c r="G11" s="120"/>
      <c r="H11" s="121"/>
    </row>
    <row r="12" spans="1:8" x14ac:dyDescent="0.15">
      <c r="A12" s="122"/>
      <c r="B12" s="123"/>
      <c r="C12" s="130"/>
      <c r="D12" s="125">
        <v>29038</v>
      </c>
      <c r="E12" s="126"/>
      <c r="F12" s="127">
        <v>24937</v>
      </c>
      <c r="G12" s="128"/>
      <c r="H12" s="129"/>
    </row>
    <row r="13" spans="1:8" x14ac:dyDescent="0.15">
      <c r="A13" s="110"/>
      <c r="B13" s="115"/>
      <c r="C13" s="131"/>
      <c r="D13" s="132">
        <v>110684</v>
      </c>
      <c r="E13" s="133"/>
      <c r="F13" s="134">
        <v>50208</v>
      </c>
      <c r="G13" s="135"/>
      <c r="H13" s="121"/>
    </row>
    <row r="14" spans="1:8" x14ac:dyDescent="0.15">
      <c r="A14" s="122"/>
      <c r="B14" s="123"/>
      <c r="C14" s="124"/>
      <c r="D14" s="125">
        <v>34280</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5.24</v>
      </c>
      <c r="C19" s="136">
        <f>ROUND(VALUE(SUBSTITUTE(実質収支比率等に係る経年分析!G$48,"▲","-")),2)</f>
        <v>9.17</v>
      </c>
      <c r="D19" s="136">
        <f>ROUND(VALUE(SUBSTITUTE(実質収支比率等に係る経年分析!H$48,"▲","-")),2)</f>
        <v>5.41</v>
      </c>
      <c r="E19" s="136">
        <f>ROUND(VALUE(SUBSTITUTE(実質収支比率等に係る経年分析!I$48,"▲","-")),2)</f>
        <v>6.13</v>
      </c>
      <c r="F19" s="136">
        <f>ROUND(VALUE(SUBSTITUTE(実質収支比率等に係る経年分析!J$48,"▲","-")),2)</f>
        <v>2.84</v>
      </c>
    </row>
    <row r="20" spans="1:11" x14ac:dyDescent="0.15">
      <c r="A20" s="136" t="s">
        <v>43</v>
      </c>
      <c r="B20" s="136">
        <f>ROUND(VALUE(SUBSTITUTE(実質収支比率等に係る経年分析!F$47,"▲","-")),2)</f>
        <v>30.73</v>
      </c>
      <c r="C20" s="136">
        <f>ROUND(VALUE(SUBSTITUTE(実質収支比率等に係る経年分析!G$47,"▲","-")),2)</f>
        <v>32.69</v>
      </c>
      <c r="D20" s="136">
        <f>ROUND(VALUE(SUBSTITUTE(実質収支比率等に係る経年分析!H$47,"▲","-")),2)</f>
        <v>36.5</v>
      </c>
      <c r="E20" s="136">
        <f>ROUND(VALUE(SUBSTITUTE(実質収支比率等に係る経年分析!I$47,"▲","-")),2)</f>
        <v>37.32</v>
      </c>
      <c r="F20" s="136">
        <f>ROUND(VALUE(SUBSTITUTE(実質収支比率等に係る経年分析!J$47,"▲","-")),2)</f>
        <v>33.53</v>
      </c>
    </row>
    <row r="21" spans="1:11" x14ac:dyDescent="0.15">
      <c r="A21" s="136" t="s">
        <v>44</v>
      </c>
      <c r="B21" s="136">
        <f>IF(ISNUMBER(VALUE(SUBSTITUTE(実質収支比率等に係る経年分析!F$49,"▲","-"))),ROUND(VALUE(SUBSTITUTE(実質収支比率等に係る経年分析!F$49,"▲","-")),2),NA())</f>
        <v>3.32</v>
      </c>
      <c r="C21" s="136">
        <f>IF(ISNUMBER(VALUE(SUBSTITUTE(実質収支比率等に係る経年分析!G$49,"▲","-"))),ROUND(VALUE(SUBSTITUTE(実質収支比率等に係る経年分析!G$49,"▲","-")),2),NA())</f>
        <v>6.42</v>
      </c>
      <c r="D21" s="136">
        <f>IF(ISNUMBER(VALUE(SUBSTITUTE(実質収支比率等に係る経年分析!H$49,"▲","-"))),ROUND(VALUE(SUBSTITUTE(実質収支比率等に係る経年分析!H$49,"▲","-")),2),NA())</f>
        <v>0.25</v>
      </c>
      <c r="E21" s="136">
        <f>IF(ISNUMBER(VALUE(SUBSTITUTE(実質収支比率等に係る経年分析!I$49,"▲","-"))),ROUND(VALUE(SUBSTITUTE(実質収支比率等に係る経年分析!I$49,"▲","-")),2),NA())</f>
        <v>3.12</v>
      </c>
      <c r="F21" s="136">
        <f>IF(ISNUMBER(VALUE(SUBSTITUTE(実質収支比率等に係る経年分析!J$49,"▲","-"))),ROUND(VALUE(SUBSTITUTE(実質収支比率等に係る経年分析!J$49,"▲","-")),2),NA())</f>
        <v>-6.59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9.4600000000000009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2.89</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2.4700000000000002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33.29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34.979999999999997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601</v>
      </c>
      <c r="E42" s="138"/>
      <c r="F42" s="138"/>
      <c r="G42" s="138">
        <f>'実質公債費比率（分子）の構造'!L$52</f>
        <v>603</v>
      </c>
      <c r="H42" s="138"/>
      <c r="I42" s="138"/>
      <c r="J42" s="138">
        <f>'実質公債費比率（分子）の構造'!M$52</f>
        <v>737</v>
      </c>
      <c r="K42" s="138"/>
      <c r="L42" s="138"/>
      <c r="M42" s="138">
        <f>'実質公債費比率（分子）の構造'!N$52</f>
        <v>731</v>
      </c>
      <c r="N42" s="138"/>
      <c r="O42" s="138"/>
      <c r="P42" s="138">
        <f>'実質公債費比率（分子）の構造'!O$52</f>
        <v>722</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101</v>
      </c>
      <c r="C45" s="138"/>
      <c r="D45" s="138"/>
      <c r="E45" s="138">
        <f>'実質公債費比率（分子）の構造'!L$49</f>
        <v>112</v>
      </c>
      <c r="F45" s="138"/>
      <c r="G45" s="138"/>
      <c r="H45" s="138">
        <f>'実質公債費比率（分子）の構造'!M$49</f>
        <v>88</v>
      </c>
      <c r="I45" s="138"/>
      <c r="J45" s="138"/>
      <c r="K45" s="138">
        <f>'実質公債費比率（分子）の構造'!N$49</f>
        <v>107</v>
      </c>
      <c r="L45" s="138"/>
      <c r="M45" s="138"/>
      <c r="N45" s="138">
        <f>'実質公債費比率（分子）の構造'!O$49</f>
        <v>112</v>
      </c>
      <c r="O45" s="138"/>
      <c r="P45" s="138"/>
    </row>
    <row r="46" spans="1:16" x14ac:dyDescent="0.15">
      <c r="A46" s="138" t="s">
        <v>55</v>
      </c>
      <c r="B46" s="138">
        <f>'実質公債費比率（分子）の構造'!K$48</f>
        <v>99</v>
      </c>
      <c r="C46" s="138"/>
      <c r="D46" s="138"/>
      <c r="E46" s="138">
        <f>'実質公債費比率（分子）の構造'!L$48</f>
        <v>94</v>
      </c>
      <c r="F46" s="138"/>
      <c r="G46" s="138"/>
      <c r="H46" s="138">
        <f>'実質公債費比率（分子）の構造'!M$48</f>
        <v>99</v>
      </c>
      <c r="I46" s="138"/>
      <c r="J46" s="138"/>
      <c r="K46" s="138">
        <f>'実質公債費比率（分子）の構造'!N$48</f>
        <v>100</v>
      </c>
      <c r="L46" s="138"/>
      <c r="M46" s="138"/>
      <c r="N46" s="138">
        <f>'実質公債費比率（分子）の構造'!O$48</f>
        <v>95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804</v>
      </c>
      <c r="C49" s="138"/>
      <c r="D49" s="138"/>
      <c r="E49" s="138">
        <f>'実質公債費比率（分子）の構造'!L$45</f>
        <v>783</v>
      </c>
      <c r="F49" s="138"/>
      <c r="G49" s="138"/>
      <c r="H49" s="138">
        <f>'実質公債費比率（分子）の構造'!M$45</f>
        <v>911</v>
      </c>
      <c r="I49" s="138"/>
      <c r="J49" s="138"/>
      <c r="K49" s="138">
        <f>'実質公債費比率（分子）の構造'!N$45</f>
        <v>850</v>
      </c>
      <c r="L49" s="138"/>
      <c r="M49" s="138"/>
      <c r="N49" s="138">
        <f>'実質公債費比率（分子）の構造'!O$45</f>
        <v>806</v>
      </c>
      <c r="O49" s="138"/>
      <c r="P49" s="138"/>
    </row>
    <row r="50" spans="1:16" x14ac:dyDescent="0.15">
      <c r="A50" s="138" t="s">
        <v>59</v>
      </c>
      <c r="B50" s="138" t="e">
        <f>NA()</f>
        <v>#N/A</v>
      </c>
      <c r="C50" s="138">
        <f>IF(ISNUMBER('実質公債費比率（分子）の構造'!K$53),'実質公債費比率（分子）の構造'!K$53,NA())</f>
        <v>403</v>
      </c>
      <c r="D50" s="138" t="e">
        <f>NA()</f>
        <v>#N/A</v>
      </c>
      <c r="E50" s="138" t="e">
        <f>NA()</f>
        <v>#N/A</v>
      </c>
      <c r="F50" s="138">
        <f>IF(ISNUMBER('実質公債費比率（分子）の構造'!L$53),'実質公債費比率（分子）の構造'!L$53,NA())</f>
        <v>386</v>
      </c>
      <c r="G50" s="138" t="e">
        <f>NA()</f>
        <v>#N/A</v>
      </c>
      <c r="H50" s="138" t="e">
        <f>NA()</f>
        <v>#N/A</v>
      </c>
      <c r="I50" s="138">
        <f>IF(ISNUMBER('実質公債費比率（分子）の構造'!M$53),'実質公債費比率（分子）の構造'!M$53,NA())</f>
        <v>361</v>
      </c>
      <c r="J50" s="138" t="e">
        <f>NA()</f>
        <v>#N/A</v>
      </c>
      <c r="K50" s="138" t="e">
        <f>NA()</f>
        <v>#N/A</v>
      </c>
      <c r="L50" s="138">
        <f>IF(ISNUMBER('実質公債費比率（分子）の構造'!N$53),'実質公債費比率（分子）の構造'!N$53,NA())</f>
        <v>326</v>
      </c>
      <c r="M50" s="138" t="e">
        <f>NA()</f>
        <v>#N/A</v>
      </c>
      <c r="N50" s="138" t="e">
        <f>NA()</f>
        <v>#N/A</v>
      </c>
      <c r="O50" s="138">
        <f>IF(ISNUMBER('実質公債費比率（分子）の構造'!O$53),'実質公債費比率（分子）の構造'!O$53,NA())</f>
        <v>291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6163</v>
      </c>
      <c r="E56" s="137"/>
      <c r="F56" s="137"/>
      <c r="G56" s="137">
        <f>'将来負担比率（分子）の構造'!J$52</f>
        <v>6360</v>
      </c>
      <c r="H56" s="137"/>
      <c r="I56" s="137"/>
      <c r="J56" s="137">
        <f>'将来負担比率（分子）の構造'!K$52</f>
        <v>6466</v>
      </c>
      <c r="K56" s="137"/>
      <c r="L56" s="137"/>
      <c r="M56" s="137">
        <f>'将来負担比率（分子）の構造'!L$52</f>
        <v>6636</v>
      </c>
      <c r="N56" s="137"/>
      <c r="O56" s="137"/>
      <c r="P56" s="137">
        <f>'将来負担比率（分子）の構造'!M$52</f>
        <v>6932</v>
      </c>
    </row>
    <row r="57" spans="1:16" x14ac:dyDescent="0.15">
      <c r="A57" s="137" t="s">
        <v>36</v>
      </c>
      <c r="B57" s="137"/>
      <c r="C57" s="137"/>
      <c r="D57" s="137">
        <f>'将来負担比率（分子）の構造'!I$51</f>
        <v>248</v>
      </c>
      <c r="E57" s="137"/>
      <c r="F57" s="137"/>
      <c r="G57" s="137">
        <f>'将来負担比率（分子）の構造'!J$51</f>
        <v>1332</v>
      </c>
      <c r="H57" s="137"/>
      <c r="I57" s="137"/>
      <c r="J57" s="137">
        <f>'将来負担比率（分子）の構造'!K$51</f>
        <v>2138</v>
      </c>
      <c r="K57" s="137"/>
      <c r="L57" s="137"/>
      <c r="M57" s="137">
        <f>'将来負担比率（分子）の構造'!L$51</f>
        <v>985</v>
      </c>
      <c r="N57" s="137"/>
      <c r="O57" s="137"/>
      <c r="P57" s="137">
        <f>'将来負担比率（分子）の構造'!M$51</f>
        <v>827</v>
      </c>
    </row>
    <row r="58" spans="1:16" x14ac:dyDescent="0.15">
      <c r="A58" s="137" t="s">
        <v>35</v>
      </c>
      <c r="B58" s="137"/>
      <c r="C58" s="137"/>
      <c r="D58" s="137">
        <f>'将来負担比率（分子）の構造'!I$50</f>
        <v>6416</v>
      </c>
      <c r="E58" s="137"/>
      <c r="F58" s="137"/>
      <c r="G58" s="137">
        <f>'将来負担比率（分子）の構造'!J$50</f>
        <v>6124</v>
      </c>
      <c r="H58" s="137"/>
      <c r="I58" s="137"/>
      <c r="J58" s="137">
        <f>'将来負担比率（分子）の構造'!K$50</f>
        <v>6190</v>
      </c>
      <c r="K58" s="137"/>
      <c r="L58" s="137"/>
      <c r="M58" s="137">
        <f>'将来負担比率（分子）の構造'!L$50</f>
        <v>6207</v>
      </c>
      <c r="N58" s="137"/>
      <c r="O58" s="137"/>
      <c r="P58" s="137">
        <f>'将来負担比率（分子）の構造'!M$50</f>
        <v>7161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1165</v>
      </c>
      <c r="C62" s="137"/>
      <c r="D62" s="137"/>
      <c r="E62" s="137">
        <f>'将来負担比率（分子）の構造'!J$45</f>
        <v>856</v>
      </c>
      <c r="F62" s="137"/>
      <c r="G62" s="137"/>
      <c r="H62" s="137">
        <f>'将来負担比率（分子）の構造'!K$45</f>
        <v>603</v>
      </c>
      <c r="I62" s="137"/>
      <c r="J62" s="137"/>
      <c r="K62" s="137">
        <f>'将来負担比率（分子）の構造'!L$45</f>
        <v>594</v>
      </c>
      <c r="L62" s="137"/>
      <c r="M62" s="137"/>
      <c r="N62" s="137">
        <f>'将来負担比率（分子）の構造'!M$45</f>
        <v>475</v>
      </c>
      <c r="O62" s="137"/>
      <c r="P62" s="137"/>
    </row>
    <row r="63" spans="1:16" x14ac:dyDescent="0.15">
      <c r="A63" s="137" t="s">
        <v>28</v>
      </c>
      <c r="B63" s="137">
        <f>'将来負担比率（分子）の構造'!I$44</f>
        <v>815</v>
      </c>
      <c r="C63" s="137"/>
      <c r="D63" s="137"/>
      <c r="E63" s="137">
        <f>'将来負担比率（分子）の構造'!J$44</f>
        <v>746</v>
      </c>
      <c r="F63" s="137"/>
      <c r="G63" s="137"/>
      <c r="H63" s="137">
        <f>'将来負担比率（分子）の構造'!K$44</f>
        <v>745</v>
      </c>
      <c r="I63" s="137"/>
      <c r="J63" s="137"/>
      <c r="K63" s="137">
        <f>'将来負担比率（分子）の構造'!L$44</f>
        <v>792</v>
      </c>
      <c r="L63" s="137"/>
      <c r="M63" s="137"/>
      <c r="N63" s="137">
        <f>'将来負担比率（分子）の構造'!M$44</f>
        <v>727</v>
      </c>
      <c r="O63" s="137"/>
      <c r="P63" s="137"/>
    </row>
    <row r="64" spans="1:16" x14ac:dyDescent="0.15">
      <c r="A64" s="137" t="s">
        <v>27</v>
      </c>
      <c r="B64" s="137">
        <f>'将来負担比率（分子）の構造'!I$43</f>
        <v>1208</v>
      </c>
      <c r="C64" s="137"/>
      <c r="D64" s="137"/>
      <c r="E64" s="137">
        <f>'将来負担比率（分子）の構造'!J$43</f>
        <v>1231</v>
      </c>
      <c r="F64" s="137"/>
      <c r="G64" s="137"/>
      <c r="H64" s="137">
        <f>'将来負担比率（分子）の構造'!K$43</f>
        <v>1312</v>
      </c>
      <c r="I64" s="137"/>
      <c r="J64" s="137"/>
      <c r="K64" s="137">
        <f>'将来負担比率（分子）の構造'!L$43</f>
        <v>1356</v>
      </c>
      <c r="L64" s="137"/>
      <c r="M64" s="137"/>
      <c r="N64" s="137">
        <f>'将来負担比率（分子）の構造'!M$43</f>
        <v>1420</v>
      </c>
      <c r="O64" s="137"/>
      <c r="P64" s="137"/>
    </row>
    <row r="65" spans="1:16" x14ac:dyDescent="0.15">
      <c r="A65" s="137" t="s">
        <v>26</v>
      </c>
      <c r="B65" s="137">
        <f>'将来負担比率（分子）の構造'!I$42</f>
        <v>2166</v>
      </c>
      <c r="C65" s="137"/>
      <c r="D65" s="137"/>
      <c r="E65" s="137">
        <f>'将来負担比率（分子）の構造'!J$42</f>
        <v>1873</v>
      </c>
      <c r="F65" s="137"/>
      <c r="G65" s="137"/>
      <c r="H65" s="137">
        <f>'将来負担比率（分子）の構造'!K$42</f>
        <v>1911</v>
      </c>
      <c r="I65" s="137"/>
      <c r="J65" s="137"/>
      <c r="K65" s="137">
        <f>'将来負担比率（分子）の構造'!L$42</f>
        <v>1529</v>
      </c>
      <c r="L65" s="137"/>
      <c r="M65" s="137"/>
      <c r="N65" s="137">
        <f>'将来負担比率（分子）の構造'!M$42</f>
        <v>1285</v>
      </c>
      <c r="O65" s="137"/>
      <c r="P65" s="137"/>
    </row>
    <row r="66" spans="1:16" x14ac:dyDescent="0.15">
      <c r="A66" s="137" t="s">
        <v>25</v>
      </c>
      <c r="B66" s="137">
        <f>'将来負担比率（分子）の構造'!I$41</f>
        <v>7562</v>
      </c>
      <c r="C66" s="137"/>
      <c r="D66" s="137"/>
      <c r="E66" s="137">
        <f>'将来負担比率（分子）の構造'!J$41</f>
        <v>7298</v>
      </c>
      <c r="F66" s="137"/>
      <c r="G66" s="137"/>
      <c r="H66" s="137">
        <f>'将来負担比率（分子）の構造'!K$41</f>
        <v>6910</v>
      </c>
      <c r="I66" s="137"/>
      <c r="J66" s="137"/>
      <c r="K66" s="137">
        <f>'将来負担比率（分子）の構造'!L$41</f>
        <v>6619</v>
      </c>
      <c r="L66" s="137"/>
      <c r="M66" s="137"/>
      <c r="N66" s="137">
        <f>'将来負担比率（分子）の構造'!M$41</f>
        <v>6621</v>
      </c>
      <c r="O66" s="137"/>
      <c r="P66" s="137"/>
    </row>
    <row r="67" spans="1:16" x14ac:dyDescent="0.15">
      <c r="A67" s="137" t="s">
        <v>63</v>
      </c>
      <c r="B67" s="137" t="e">
        <f>NA()</f>
        <v>#N/A</v>
      </c>
      <c r="C67" s="137">
        <f>IF(ISNUMBER('将来負担比率（分子）の構造'!I$53), IF('将来負担比率（分子）の構造'!I$53 &lt; 0, 0, '将来負担比率（分子）の構造'!I$53), NA())</f>
        <v>89</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2018-03-06T06:15:10Z</cp:lastPrinted>
  <dcterms:created xsi:type="dcterms:W3CDTF">2018-01-24T06:47:56Z</dcterms:created>
  <dcterms:modified xsi:type="dcterms:W3CDTF">2018-03-06T06:15:57Z</dcterms:modified>
  <cp:category/>
</cp:coreProperties>
</file>